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mione/Downloads/"/>
    </mc:Choice>
  </mc:AlternateContent>
  <xr:revisionPtr revIDLastSave="0" documentId="13_ncr:1_{D775768E-681F-BC45-9FBF-2616B2688F84}" xr6:coauthVersionLast="47" xr6:coauthVersionMax="47" xr10:uidLastSave="{00000000-0000-0000-0000-000000000000}"/>
  <bookViews>
    <workbookView xWindow="0" yWindow="500" windowWidth="28800" windowHeight="16640" tabRatio="500" firstSheet="11" activeTab="20" xr2:uid="{00000000-000D-0000-FFFF-FFFF00000000}"/>
  </bookViews>
  <sheets>
    <sheet name="Notes" sheetId="1" r:id="rId1"/>
    <sheet name="Summary info" sheetId="2" r:id="rId2"/>
    <sheet name="Bozeman map 2020" sheetId="22" r:id="rId3"/>
    <sheet name="Bozeman pheno study 2020 " sheetId="23" r:id="rId4"/>
    <sheet name="Bozeman data" sheetId="4" r:id="rId5"/>
    <sheet name="Colstrip map" sheetId="5" r:id="rId6"/>
    <sheet name="Colstrip data" sheetId="6" r:id="rId7"/>
    <sheet name="Columbia Falls map" sheetId="7" r:id="rId8"/>
    <sheet name="Columbia Falls data" sheetId="8" r:id="rId9"/>
    <sheet name="Helena" sheetId="9" state="hidden" r:id="rId10"/>
    <sheet name="Hinsdale map" sheetId="10" r:id="rId11"/>
    <sheet name="Hinsdale (Valley) data" sheetId="11" r:id="rId12"/>
    <sheet name="Lodge Pole map" sheetId="24" r:id="rId13"/>
    <sheet name="Lodge Pole data" sheetId="13" r:id="rId14"/>
    <sheet name="Power map" sheetId="14" r:id="rId15"/>
    <sheet name="Power data 2019" sheetId="15" r:id="rId16"/>
    <sheet name="Broadwater (Winston)" sheetId="16" state="hidden" r:id="rId17"/>
    <sheet name="Shelby map" sheetId="17" r:id="rId18"/>
    <sheet name="Shelby data" sheetId="18" r:id="rId19"/>
    <sheet name="Whitehall map" sheetId="19" r:id="rId20"/>
    <sheet name="Whitehall data" sheetId="20" r:id="rId21"/>
    <sheet name="Blank template" sheetId="21" state="hidden" r:id="rId22"/>
  </sheets>
  <definedNames>
    <definedName name="_xlnm._FilterDatabase" localSheetId="2" hidden="1">'Bozeman map 2020'!$A$12:$S$30</definedName>
    <definedName name="_xlnm._FilterDatabase" localSheetId="3" hidden="1">'Bozeman pheno study 2020 '!$A$12:$S$30</definedName>
    <definedName name="_xlnm.Print_Area" localSheetId="2">'Bozeman map 2020'!$B$2:$S$35</definedName>
    <definedName name="_xlnm.Print_Area" localSheetId="3">'Bozeman pheno study 2020 '!$A$1:$S$31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3" i="23" l="1"/>
  <c r="C64" i="23"/>
  <c r="D64" i="23"/>
  <c r="E64" i="23"/>
  <c r="F64" i="23"/>
  <c r="G64" i="23"/>
  <c r="F63" i="18" l="1"/>
  <c r="F62" i="18"/>
  <c r="F61" i="18"/>
  <c r="F60" i="18"/>
  <c r="F59" i="18"/>
  <c r="V58" i="18"/>
  <c r="F58" i="18"/>
  <c r="F57" i="18"/>
  <c r="F56" i="18"/>
  <c r="F55" i="18"/>
  <c r="F54" i="18"/>
  <c r="V53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V34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U93" i="13"/>
  <c r="U75" i="13"/>
  <c r="U70" i="13"/>
  <c r="U69" i="13"/>
  <c r="U65" i="13"/>
  <c r="U57" i="13"/>
  <c r="U53" i="13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U87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U38" i="11"/>
  <c r="U39" i="11" s="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U52" i="6"/>
  <c r="E52" i="6"/>
  <c r="E51" i="6"/>
  <c r="E50" i="6"/>
  <c r="E49" i="6"/>
  <c r="E48" i="6"/>
  <c r="E47" i="6"/>
  <c r="E46" i="6"/>
  <c r="U45" i="6"/>
  <c r="E45" i="6"/>
  <c r="E44" i="6"/>
  <c r="E43" i="6"/>
  <c r="E42" i="6"/>
  <c r="E41" i="6"/>
  <c r="E40" i="6"/>
  <c r="E39" i="6"/>
  <c r="E38" i="6"/>
  <c r="U37" i="6"/>
  <c r="E37" i="6"/>
  <c r="E36" i="6"/>
  <c r="E35" i="6"/>
  <c r="E34" i="6"/>
  <c r="E33" i="6"/>
  <c r="E32" i="6"/>
  <c r="E31" i="6"/>
  <c r="U30" i="6"/>
  <c r="E30" i="6"/>
  <c r="E29" i="6"/>
  <c r="E28" i="6"/>
  <c r="E27" i="6"/>
  <c r="E26" i="6"/>
  <c r="U25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Novak</author>
  </authors>
  <commentList>
    <comment ref="J22" authorId="0" shapeId="0" xr:uid="{1D9DE50C-95E4-4357-9651-19EE49E5C9A0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10 Kg fruit late summer 2020 -and winter damage
</t>
        </r>
      </text>
    </comment>
    <comment ref="L22" authorId="0" shapeId="0" xr:uid="{D1D8E63E-153F-440E-B86E-0FFED5913D3B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Heavy fireblight summer 2020</t>
        </r>
      </text>
    </comment>
    <comment ref="Q22" authorId="0" shapeId="0" xr:uid="{6A031B26-E14B-40C2-9F3A-106A7C64CC28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heavy winter damage 2020 - 50% live tree remains</t>
        </r>
      </text>
    </comment>
    <comment ref="E24" authorId="0" shapeId="0" xr:uid="{D1ADC0D3-30CC-43A6-A993-474CD912B9D1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Banner fruit production 2020</t>
        </r>
      </text>
    </comment>
    <comment ref="G26" authorId="0" shapeId="0" xr:uid="{FFB372C9-ECAB-4405-B5FA-F373B7AB0BF7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Katrina Mendrey ID this as a Whitney Crab Aug 2020 while on-site
</t>
        </r>
      </text>
    </comment>
    <comment ref="E30" authorId="0" shapeId="0" xr:uid="{D1F541B8-100A-4FF4-9045-0BAEEDE24B12}">
      <text>
        <r>
          <rPr>
            <b/>
            <sz val="9"/>
            <color rgb="FF000000"/>
            <rFont val="Tahoma"/>
            <family val="2"/>
          </rPr>
          <t>Novak: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Summer 2020 leaf-out after Alli's heavy prune - still alive</t>
        </r>
      </text>
    </comment>
    <comment ref="F30" authorId="0" shapeId="0" xr:uid="{28603BBB-1FE4-4789-9397-6F6749E5133C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banner year plum harvest 2020</t>
        </r>
      </text>
    </comment>
    <comment ref="G30" authorId="0" shapeId="0" xr:uid="{42B7941E-263C-4DD9-9974-0701B547F0C2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Summer 2020 leaf-out after Alli's heavy prune - still alive</t>
        </r>
      </text>
    </comment>
    <comment ref="K30" authorId="0" shapeId="0" xr:uid="{77676E35-6E92-41DA-AC23-C1C1E69560AC}">
      <text>
        <r>
          <rPr>
            <sz val="9"/>
            <color indexed="81"/>
            <rFont val="Tahoma"/>
            <family val="2"/>
          </rPr>
          <t xml:space="preserve">Tracy: 10/13/20
Alli noticed the habit &amp; fruit of these plum trees summer 2020, and made changes to variety.    *Tracy to update spring 2020 bloom data with this new tree ID
</t>
        </r>
      </text>
    </comment>
    <comment ref="N30" authorId="0" shapeId="0" xr:uid="{C9F4F972-311E-49B6-9028-C78B5EF43172}">
      <text>
        <r>
          <rPr>
            <b/>
            <sz val="9"/>
            <color indexed="81"/>
            <rFont val="Tahoma"/>
            <family val="2"/>
          </rPr>
          <t xml:space="preserve">Tracy: 10/13/20
</t>
        </r>
        <r>
          <rPr>
            <sz val="9"/>
            <color indexed="81"/>
            <rFont val="Tahoma"/>
            <family val="2"/>
          </rPr>
          <t>Alli noticed the habit &amp; fruit of these plum trees summer 2020, and made changes to variety.    *Tracy to update spring 2020 bloom data with this new tree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Novak</author>
  </authors>
  <commentList>
    <comment ref="J22" authorId="0" shapeId="0" xr:uid="{5BC6561E-4AB4-40B8-BAD8-5892537BFE47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10 Kg fruit late summer 2020 -and winter damage
</t>
        </r>
      </text>
    </comment>
    <comment ref="L22" authorId="0" shapeId="0" xr:uid="{324E697B-2B36-4F0F-9D3F-2D9D73B3B0A5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Heavy fireblight summer 2020</t>
        </r>
      </text>
    </comment>
    <comment ref="Q22" authorId="0" shapeId="0" xr:uid="{D791F943-12EA-4EAF-ADFC-5E5A467D3AF6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heavy winter damage 2020 - 50% live tree remains</t>
        </r>
      </text>
    </comment>
    <comment ref="E24" authorId="0" shapeId="0" xr:uid="{482172D9-6267-44F9-B25B-46B83C28263A}">
      <text>
        <r>
          <rPr>
            <b/>
            <sz val="9"/>
            <color rgb="FF000000"/>
            <rFont val="Tahoma"/>
            <family val="2"/>
          </rPr>
          <t>Novak: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Banner fruit production 2020</t>
        </r>
      </text>
    </comment>
    <comment ref="G26" authorId="0" shapeId="0" xr:uid="{CC5272A7-6307-4F99-ACD5-FBEAE3AAB2B6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Katrina Mendrey ID this as a Whitney Crab Aug 2020 while on-site
</t>
        </r>
      </text>
    </comment>
    <comment ref="E30" authorId="0" shapeId="0" xr:uid="{A415DE29-ABC2-4324-815C-585B687BBCD9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Summer 2020 leaf-out after Alli's heavy prune - still alive</t>
        </r>
      </text>
    </comment>
    <comment ref="F30" authorId="0" shapeId="0" xr:uid="{FD3F45E8-F71B-4F5D-850A-A0CBC7B7B234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banner year plum harvest 2020</t>
        </r>
      </text>
    </comment>
    <comment ref="G30" authorId="0" shapeId="0" xr:uid="{F86B622B-61B7-4178-B229-3260C6AAA4C5}">
      <text>
        <r>
          <rPr>
            <b/>
            <sz val="9"/>
            <color indexed="81"/>
            <rFont val="Tahoma"/>
            <family val="2"/>
          </rPr>
          <t>Novak:</t>
        </r>
        <r>
          <rPr>
            <sz val="9"/>
            <color indexed="81"/>
            <rFont val="Tahoma"/>
            <family val="2"/>
          </rPr>
          <t xml:space="preserve">
Summer 2020 leaf-out after Alli's heavy prune - still alive</t>
        </r>
      </text>
    </comment>
    <comment ref="K30" authorId="0" shapeId="0" xr:uid="{EED0E629-1C87-4F98-A66E-B1981801F487}">
      <text>
        <r>
          <rPr>
            <sz val="9"/>
            <color indexed="81"/>
            <rFont val="Tahoma"/>
            <family val="2"/>
          </rPr>
          <t xml:space="preserve">Tracy: 10/13/20
Alli noticed the habit &amp; fruit of these plum trees summer 2020, and made changes to variety.    *Tracy to update spring 2020 bloom data with this new tree ID
</t>
        </r>
      </text>
    </comment>
    <comment ref="N30" authorId="0" shapeId="0" xr:uid="{BD518DBF-2C7E-40B6-A205-8CD021DEF9A5}">
      <text>
        <r>
          <rPr>
            <b/>
            <sz val="9"/>
            <color indexed="81"/>
            <rFont val="Tahoma"/>
            <family val="2"/>
          </rPr>
          <t xml:space="preserve">Tracy: 10/13/20
</t>
        </r>
        <r>
          <rPr>
            <sz val="9"/>
            <color indexed="81"/>
            <rFont val="Tahoma"/>
            <family val="2"/>
          </rPr>
          <t>Alli noticed the habit &amp; fruit of these plum trees summer 2020, and made changes to variety.    *Tracy to update spring 2020 bloom data with this new tree ID</t>
        </r>
      </text>
    </comment>
  </commentList>
</comments>
</file>

<file path=xl/sharedStrings.xml><?xml version="1.0" encoding="utf-8"?>
<sst xmlns="http://schemas.openxmlformats.org/spreadsheetml/2006/main" count="4996" uniqueCount="1289">
  <si>
    <t>Orange = replant ==  don't use in compiled data</t>
  </si>
  <si>
    <t>Site</t>
  </si>
  <si>
    <t>Irrigation</t>
  </si>
  <si>
    <t>Fertility management</t>
  </si>
  <si>
    <t>Weed management</t>
  </si>
  <si>
    <t>Pruning</t>
  </si>
  <si>
    <t>Deer</t>
  </si>
  <si>
    <t>Fireblight</t>
  </si>
  <si>
    <t>Insects</t>
  </si>
  <si>
    <t>Sufficient cultivar survival to do simple stats within sites?</t>
  </si>
  <si>
    <t>Yield 2019</t>
  </si>
  <si>
    <t>Other</t>
  </si>
  <si>
    <t>Bozeman</t>
  </si>
  <si>
    <t>underground sprinkler system, 2 inch watered per night as needed</t>
  </si>
  <si>
    <t>monitored (soil?) and fertilized as needed</t>
  </si>
  <si>
    <t>6 ft. wide mulch rows that are tilled and pepped each season. Weeds are sprayed and controlled through herbicides applications.</t>
  </si>
  <si>
    <t>yes, each year for demonstration</t>
  </si>
  <si>
    <t>no info (fenced?)</t>
  </si>
  <si>
    <t>no</t>
  </si>
  <si>
    <t>?</t>
  </si>
  <si>
    <t>yes</t>
  </si>
  <si>
    <t>yes, which cultivars??</t>
  </si>
  <si>
    <t>Colstrip</t>
  </si>
  <si>
    <t>handlines from river</t>
  </si>
  <si>
    <t>none</t>
  </si>
  <si>
    <t>mowed interrows, sod goes right up to trees</t>
  </si>
  <si>
    <t>no info</t>
  </si>
  <si>
    <t>no info; Goodland produced fruit in 2018</t>
  </si>
  <si>
    <t>Columbia Falls</t>
  </si>
  <si>
    <t>sprinkler irrigation system from well, watered every eveneing</t>
  </si>
  <si>
    <t>compost from school</t>
  </si>
  <si>
    <t>hand pull weeds; does sod go right up to tree?</t>
  </si>
  <si>
    <t>yes, until 2018</t>
  </si>
  <si>
    <t>severe codling moth, abundance of aphids on "Pipestone" plums</t>
  </si>
  <si>
    <t>Helena (Halm)</t>
  </si>
  <si>
    <t>no response from landowners</t>
  </si>
  <si>
    <t xml:space="preserve">Helena (Johnsons) </t>
  </si>
  <si>
    <t>Hinsdale</t>
  </si>
  <si>
    <t>flood irrigated as needed</t>
  </si>
  <si>
    <t>field is mowed; sod goes right up to trees</t>
  </si>
  <si>
    <t>no fruit as of 2018</t>
  </si>
  <si>
    <t>hail damage and strong winds reported at site; herbicide damage two rows</t>
  </si>
  <si>
    <t>Lodge Pole</t>
  </si>
  <si>
    <t>drip system on solar powered pump, 4 gallons to each tree each evening</t>
  </si>
  <si>
    <t>unknown</t>
  </si>
  <si>
    <t>sod goes right up to the trunk of the trees</t>
  </si>
  <si>
    <t>pruning is up to date, but trees are smaller than at other sites</t>
  </si>
  <si>
    <t>young trees, low yield</t>
  </si>
  <si>
    <t>Power</t>
  </si>
  <si>
    <t>drip irrigation from well</t>
  </si>
  <si>
    <t>site was mowed but in 2019 the grass was high and goes right up to trees</t>
  </si>
  <si>
    <t>Goodland and Sweet Sixteen apples were still alive</t>
  </si>
  <si>
    <t>Shelby</t>
  </si>
  <si>
    <t>drip system from well, two, two gallon emitters from tree</t>
  </si>
  <si>
    <t>black weed mat around tree, interrows mowed</t>
  </si>
  <si>
    <t>workshops are held by MSU extension</t>
  </si>
  <si>
    <t>strong winds, herbicide damage one side</t>
  </si>
  <si>
    <t>Whitehall</t>
  </si>
  <si>
    <t>drip on well, 2 gallon emitters per trees</t>
  </si>
  <si>
    <t>soil sampling and management per test results</t>
  </si>
  <si>
    <t>6 ft wide mulch strips around trees; hand removal, no chemicals, grass mowed</t>
  </si>
  <si>
    <t>yes, central leader</t>
  </si>
  <si>
    <t>aphids</t>
  </si>
  <si>
    <t>hail damage and strong winds at site, birds love the cherries</t>
  </si>
  <si>
    <t>Winston</t>
  </si>
  <si>
    <t>no information of any kind?</t>
  </si>
  <si>
    <t>Row 6</t>
  </si>
  <si>
    <t>Row 5</t>
  </si>
  <si>
    <t>Row 4</t>
  </si>
  <si>
    <t>Row 3</t>
  </si>
  <si>
    <t>Row 2</t>
  </si>
  <si>
    <t>Row 1</t>
  </si>
  <si>
    <t>Empty</t>
  </si>
  <si>
    <t>Row 7</t>
  </si>
  <si>
    <t>Row 8</t>
  </si>
  <si>
    <t>Location</t>
  </si>
  <si>
    <t>Species</t>
  </si>
  <si>
    <t>Scion cultivar</t>
  </si>
  <si>
    <t>Replicate</t>
  </si>
  <si>
    <t>Map number</t>
  </si>
  <si>
    <t>Rootstock cultivar</t>
  </si>
  <si>
    <t>Survival status spring 2019 (0 = dead, 1 = alive) (including replants)</t>
  </si>
  <si>
    <t>Survival status of initial trees spring 2019 (0 = dead, 1 = alive)</t>
  </si>
  <si>
    <t>Year planted</t>
  </si>
  <si>
    <t>2013 notes from "Fruit Tree Cultivar research data 2017.xlsx"</t>
  </si>
  <si>
    <t>2014 notes from "Fruit Tree Cultivar research data 2017.xlsx"</t>
  </si>
  <si>
    <t>2015 notes from "Fruit Tree Cultivar research data 2017.xlsx"</t>
  </si>
  <si>
    <t>2016 notes from "Fruit Tree Cultivar research data 2017.xlsx"</t>
  </si>
  <si>
    <t>Truck circumference spring 2019 in centimeters (measure at 30 centimeters above graft union or ground)</t>
  </si>
  <si>
    <t>Tree height (cm) (ground level to highest point on tree)</t>
  </si>
  <si>
    <t>Canopy spread in-row (cm)</t>
  </si>
  <si>
    <t>Canopy spread across-row (cm)</t>
  </si>
  <si>
    <t>Root suckers (count them, then remove)</t>
  </si>
  <si>
    <t>Health (wait till growing season 0 = dead, 1 = little growth, 2 = moderate growth, 3 = exceptional growth, 4 = mostly leafed out, 5 = fully leafed out)</t>
  </si>
  <si>
    <t>Length of 1-year old branch in centimeters, rep 1</t>
  </si>
  <si>
    <t>Length of 1-year old branch in centimeters, rep 2</t>
  </si>
  <si>
    <t>Length of 1-year old branch in centimeters, rep 3</t>
  </si>
  <si>
    <t>Length of 1-year old branch in centimeters, rep 4</t>
  </si>
  <si>
    <t>Length of 1-year old branch in centimeters, rep 5</t>
  </si>
  <si>
    <t>Comments regarding dead trees (those with status = 0)</t>
  </si>
  <si>
    <t>2019 yield (number of fruit per tree)</t>
  </si>
  <si>
    <t>2019 yield (lbs of fruit per tree)</t>
  </si>
  <si>
    <t>apple</t>
  </si>
  <si>
    <t>Goodland #1</t>
  </si>
  <si>
    <t>E/W</t>
  </si>
  <si>
    <t>Old</t>
  </si>
  <si>
    <t>Goodland #2</t>
  </si>
  <si>
    <t>7.5 lbs. apples</t>
  </si>
  <si>
    <t>Goodland #4</t>
  </si>
  <si>
    <t>Old; 1/2 size of other 2</t>
  </si>
  <si>
    <t>Replanted</t>
  </si>
  <si>
    <t>Replacement; 17 lbs. apples</t>
  </si>
  <si>
    <t>Honeycrisp #1</t>
  </si>
  <si>
    <t>N/S</t>
  </si>
  <si>
    <t>Old; fireblight</t>
  </si>
  <si>
    <t>Honeycrisp #2</t>
  </si>
  <si>
    <t>Half of tree is dead</t>
  </si>
  <si>
    <t>Dead</t>
  </si>
  <si>
    <t>Honeycrisp #3</t>
  </si>
  <si>
    <t>dead</t>
  </si>
  <si>
    <t>Sweet 16 #1</t>
  </si>
  <si>
    <t>4.6 lbs. apples</t>
  </si>
  <si>
    <t>Sweet 16 #2</t>
  </si>
  <si>
    <t>Sunscald</t>
  </si>
  <si>
    <t>Sweet 16 #3</t>
  </si>
  <si>
    <t xml:space="preserve">Northern Lights #1 </t>
  </si>
  <si>
    <t xml:space="preserve">Northern Lights #2 </t>
  </si>
  <si>
    <t>Dead-winter kill</t>
  </si>
  <si>
    <t xml:space="preserve">Northern Lights #3 </t>
  </si>
  <si>
    <t>Zestar #1</t>
  </si>
  <si>
    <t>Zestar #2</t>
  </si>
  <si>
    <t>Zestar #3</t>
  </si>
  <si>
    <t>Carroll #1</t>
  </si>
  <si>
    <t>Carroll #2</t>
  </si>
  <si>
    <t>Carroll #3</t>
  </si>
  <si>
    <t>E/W; some insect damage on top (wind?)</t>
  </si>
  <si>
    <t>Goodmac #1</t>
  </si>
  <si>
    <t>2 lbs. apples</t>
  </si>
  <si>
    <t>Goodmac #2</t>
  </si>
  <si>
    <t>Old; lots of side branch growth</t>
  </si>
  <si>
    <t>Fruit present</t>
  </si>
  <si>
    <t>Dead-fireblight</t>
  </si>
  <si>
    <t>Goodmac #3</t>
  </si>
  <si>
    <t>27 lbs. apples</t>
  </si>
  <si>
    <t>20+</t>
  </si>
  <si>
    <t>Arkansas Black</t>
  </si>
  <si>
    <t>New</t>
  </si>
  <si>
    <t>pear</t>
  </si>
  <si>
    <t>Parker</t>
  </si>
  <si>
    <t>Is this the mystery tree in E/W row #3? (check trunk color code)</t>
  </si>
  <si>
    <t>Ure?  Replacement</t>
  </si>
  <si>
    <t>Parker #2</t>
  </si>
  <si>
    <t>Canker</t>
  </si>
  <si>
    <t>Parker #3</t>
  </si>
  <si>
    <t>Golden Spice #1</t>
  </si>
  <si>
    <t>Golden Spice #2</t>
  </si>
  <si>
    <t>Golden Spice #3</t>
  </si>
  <si>
    <t>Patten</t>
  </si>
  <si>
    <t>Not sure about these, no record of them prior to pulling out the dead trees.</t>
  </si>
  <si>
    <t>Large canker in main trunk</t>
  </si>
  <si>
    <t>Luscious #1</t>
  </si>
  <si>
    <t>died</t>
  </si>
  <si>
    <t>Dead; center cut out, will tie up new leader</t>
  </si>
  <si>
    <t>Luscious #2</t>
  </si>
  <si>
    <t>Luscious #3</t>
  </si>
  <si>
    <t>Luscious #4</t>
  </si>
  <si>
    <t>Purplish</t>
  </si>
  <si>
    <t>Ure 2</t>
  </si>
  <si>
    <t>New; not sure if this was a Ure for sure</t>
  </si>
  <si>
    <t>Ure 1</t>
  </si>
  <si>
    <t>Chlorotic</t>
  </si>
  <si>
    <t>Ure 3</t>
  </si>
  <si>
    <t>Patten #4</t>
  </si>
  <si>
    <t>Deer Damage</t>
  </si>
  <si>
    <t>Plum</t>
  </si>
  <si>
    <t>Mount Royal #1</t>
  </si>
  <si>
    <t>Old: dieback/winter kill; looked dead in spring</t>
  </si>
  <si>
    <t>Mount Royal #2</t>
  </si>
  <si>
    <t>Replacement</t>
  </si>
  <si>
    <t>Mount Royal #3</t>
  </si>
  <si>
    <t>Old; winter dieback</t>
  </si>
  <si>
    <t>Toka #1</t>
  </si>
  <si>
    <t>Toka #2</t>
  </si>
  <si>
    <t>Aphids</t>
  </si>
  <si>
    <t>Toka #3</t>
  </si>
  <si>
    <t>Toka #4</t>
  </si>
  <si>
    <t>Pipestone</t>
  </si>
  <si>
    <t xml:space="preserve">Map number </t>
  </si>
  <si>
    <t>Roostock cultivar</t>
  </si>
  <si>
    <t xml:space="preserve">Survival status spring 2019 of initial planting (0 = dead, 1 = alive) </t>
  </si>
  <si>
    <t>Goodland</t>
  </si>
  <si>
    <t>Tip dieback</t>
  </si>
  <si>
    <t>Needs pruning</t>
  </si>
  <si>
    <t>Better growth…</t>
  </si>
  <si>
    <t>Premature leaf drop</t>
  </si>
  <si>
    <t>…in branches (up to 2')</t>
  </si>
  <si>
    <t>Honeycrisp</t>
  </si>
  <si>
    <t>Tip winter kill @ 12"</t>
  </si>
  <si>
    <t>Dead 2013</t>
  </si>
  <si>
    <t>Replace? 2013</t>
  </si>
  <si>
    <t>Half dead; lateral branching = 2-3' growth</t>
  </si>
  <si>
    <t>1/3 dead</t>
  </si>
  <si>
    <t>Came back to life--2 buds</t>
  </si>
  <si>
    <t>Northern Lights</t>
  </si>
  <si>
    <t>Tip dieback (this tree only @12")</t>
  </si>
  <si>
    <t>Good</t>
  </si>
  <si>
    <t>Bud break low</t>
  </si>
  <si>
    <t>Zestar #4</t>
  </si>
  <si>
    <t>By itself SW corner</t>
  </si>
  <si>
    <t>New this year?  Tag on it</t>
  </si>
  <si>
    <t xml:space="preserve">Zestar </t>
  </si>
  <si>
    <t>Newer (tough shape)</t>
  </si>
  <si>
    <t>Zestar</t>
  </si>
  <si>
    <t>End; Only one from our study year?</t>
  </si>
  <si>
    <t>Goodmac</t>
  </si>
  <si>
    <t xml:space="preserve"> Terminal dieback; smaller height/more compact</t>
  </si>
  <si>
    <t>Dieback; fireblight</t>
  </si>
  <si>
    <t>Dieback; fireblight; drought</t>
  </si>
  <si>
    <t>Cox Orange Pippin 1</t>
  </si>
  <si>
    <t>Cox Orange Pippin 2</t>
  </si>
  <si>
    <t xml:space="preserve">New </t>
  </si>
  <si>
    <t>Replaced with a Patten</t>
  </si>
  <si>
    <t>Fireblight (bad)</t>
  </si>
  <si>
    <t>Still Dead</t>
  </si>
  <si>
    <t>Dead (Fireblight)</t>
  </si>
  <si>
    <t>Golden Spice</t>
  </si>
  <si>
    <t>Replaced a dead original Patten</t>
  </si>
  <si>
    <t>Suckers lighter color</t>
  </si>
  <si>
    <t>New; Fireblight</t>
  </si>
  <si>
    <t>Fireblight (bad); top dead</t>
  </si>
  <si>
    <t>Almost dead</t>
  </si>
  <si>
    <t>over 20</t>
  </si>
  <si>
    <t>Light Fireblight</t>
  </si>
  <si>
    <t>Slight Fireblight</t>
  </si>
  <si>
    <t xml:space="preserve">Pioneer </t>
  </si>
  <si>
    <t>Low bud break</t>
  </si>
  <si>
    <t xml:space="preserve">?  Did this one die?  </t>
  </si>
  <si>
    <t>Ure</t>
  </si>
  <si>
    <t>New 2014</t>
  </si>
  <si>
    <t>Broke at graft union</t>
  </si>
  <si>
    <t>Planted 2014</t>
  </si>
  <si>
    <t>plum</t>
  </si>
  <si>
    <t>Mount Royal</t>
  </si>
  <si>
    <t>New; Half Dead</t>
  </si>
  <si>
    <t>Dieback 2013</t>
  </si>
  <si>
    <t>Leaning badly</t>
  </si>
  <si>
    <t>Toka</t>
  </si>
  <si>
    <t>New; Some iron deficiency</t>
  </si>
  <si>
    <t>Dead; 2014</t>
  </si>
  <si>
    <t>Blew over</t>
  </si>
  <si>
    <r>
      <rPr>
        <b/>
        <sz val="10"/>
        <color rgb="FF595959"/>
        <rFont val="Arial"/>
        <family val="2"/>
        <charset val="1"/>
      </rPr>
      <t xml:space="preserve">Evaluation: </t>
    </r>
    <r>
      <rPr>
        <b/>
        <sz val="10"/>
        <color rgb="FF548235"/>
        <rFont val="Arial"/>
        <family val="2"/>
        <charset val="1"/>
      </rPr>
      <t>continue</t>
    </r>
  </si>
  <si>
    <t xml:space="preserve">Survival status spring 2019 (0 = dead, 1 = alive) </t>
  </si>
  <si>
    <t xml:space="preserve">Survival status of initial trees spring 2019 (0 = dead, 1 = alive) </t>
  </si>
  <si>
    <t>Goodland rep 1</t>
  </si>
  <si>
    <t>Insect damage 100%</t>
  </si>
  <si>
    <t>S Corner</t>
  </si>
  <si>
    <t>fruit</t>
  </si>
  <si>
    <t>Goodland rep 2</t>
  </si>
  <si>
    <t>Next West</t>
  </si>
  <si>
    <t>Goodland rep 3</t>
  </si>
  <si>
    <t>Insect damage 95%</t>
  </si>
  <si>
    <t>Next North</t>
  </si>
  <si>
    <t>Honeycrisp rep 1</t>
  </si>
  <si>
    <t>Insect dieback 90%; planted late and too deep</t>
  </si>
  <si>
    <t>South</t>
  </si>
  <si>
    <t>Honeycrisp rep 2</t>
  </si>
  <si>
    <t>Insect dieback 75%; planted late and too deep</t>
  </si>
  <si>
    <t>North</t>
  </si>
  <si>
    <t>Honeycrisp rep 3</t>
  </si>
  <si>
    <t>Leaning; insect dieback 75%; planted late and too deep</t>
  </si>
  <si>
    <t>Sweet 16</t>
  </si>
  <si>
    <t>Sweet 16 rep 1</t>
  </si>
  <si>
    <t>Insect damage 50%; planted late and too deep</t>
  </si>
  <si>
    <t>Corner 1</t>
  </si>
  <si>
    <t>Sweet 16 rep 2</t>
  </si>
  <si>
    <t>Insect damage 25%; planted late and too deep</t>
  </si>
  <si>
    <t>Next South 2</t>
  </si>
  <si>
    <t>blooming</t>
  </si>
  <si>
    <t>Sweet 16 rep 3</t>
  </si>
  <si>
    <t>Northern Lights rep 1</t>
  </si>
  <si>
    <t>last ones to leaf Out; 50 % insect damage</t>
  </si>
  <si>
    <t>Black cankers on trunk</t>
  </si>
  <si>
    <t>Northern Lights rep 2</t>
  </si>
  <si>
    <t>100% insect damage</t>
  </si>
  <si>
    <t>End</t>
  </si>
  <si>
    <t>Northern Lights rep 3</t>
  </si>
  <si>
    <t>25 % insect damage</t>
  </si>
  <si>
    <t>Next East</t>
  </si>
  <si>
    <t>lots of large fruit</t>
  </si>
  <si>
    <t>Zestar rep 1</t>
  </si>
  <si>
    <t>75% insect damage</t>
  </si>
  <si>
    <t>North 1, Awesome</t>
  </si>
  <si>
    <t>large fruit</t>
  </si>
  <si>
    <t>Zestar rep 2</t>
  </si>
  <si>
    <t>50% insect damage</t>
  </si>
  <si>
    <t>South 2, Awesome</t>
  </si>
  <si>
    <t>Zestar rep 3</t>
  </si>
  <si>
    <t>South 3, Awesome; had fruit</t>
  </si>
  <si>
    <t>Leaning</t>
  </si>
  <si>
    <t>leaves turning</t>
  </si>
  <si>
    <t>Planted June 2013</t>
  </si>
  <si>
    <t>N/E Corner</t>
  </si>
  <si>
    <t>wimpiest</t>
  </si>
  <si>
    <t>Sick and puny</t>
  </si>
  <si>
    <t>Arkansas Black rep 1</t>
  </si>
  <si>
    <t>Planted 5/7/2014</t>
  </si>
  <si>
    <t>healthy</t>
  </si>
  <si>
    <t>Frostbite</t>
  </si>
  <si>
    <t>Frostbite rep 3</t>
  </si>
  <si>
    <t>3rd from SE corner; awesome; fruit</t>
  </si>
  <si>
    <t>Frostbite rep 1</t>
  </si>
  <si>
    <t>Planted 5/7/2014; lots of apples on ground</t>
  </si>
  <si>
    <t>2nd from SE corner</t>
  </si>
  <si>
    <t>Frostbite rep 2</t>
  </si>
  <si>
    <t>SE corner</t>
  </si>
  <si>
    <t>Parker rep 1</t>
  </si>
  <si>
    <t>Parker rep 2</t>
  </si>
  <si>
    <t>Parker rep 3</t>
  </si>
  <si>
    <t>lots of fruit</t>
  </si>
  <si>
    <t>Golden Spice rep 1</t>
  </si>
  <si>
    <t>Had pears on ground</t>
  </si>
  <si>
    <t>Golden Spice rep 2</t>
  </si>
  <si>
    <t>Too Deep</t>
  </si>
  <si>
    <t>Golden Spice rep 3</t>
  </si>
  <si>
    <t>Next South</t>
  </si>
  <si>
    <t>Patten rep 1</t>
  </si>
  <si>
    <t>Leaf spot</t>
  </si>
  <si>
    <t>Bark scar</t>
  </si>
  <si>
    <t>Patten rep 2</t>
  </si>
  <si>
    <t>Replacement?</t>
  </si>
  <si>
    <t>Patten rep 3</t>
  </si>
  <si>
    <t xml:space="preserve">Luscious </t>
  </si>
  <si>
    <t>Luscious  rep 1</t>
  </si>
  <si>
    <t>Dead; no bark</t>
  </si>
  <si>
    <t>Luscious  rep 2</t>
  </si>
  <si>
    <t>Luscious  rep 3</t>
  </si>
  <si>
    <t>Small leaves</t>
  </si>
  <si>
    <t>Ure rep 1</t>
  </si>
  <si>
    <t>No leaves or buds</t>
  </si>
  <si>
    <t>healthy, no fruit</t>
  </si>
  <si>
    <t>Ure rep 2</t>
  </si>
  <si>
    <t>Little dieback</t>
  </si>
  <si>
    <t xml:space="preserve">Some leaves and buds </t>
  </si>
  <si>
    <t>trunk damage</t>
  </si>
  <si>
    <t>Ure rep 3</t>
  </si>
  <si>
    <t>Some buds</t>
  </si>
  <si>
    <t>Mount Royal rep 1</t>
  </si>
  <si>
    <t>Mount Royal rep 2</t>
  </si>
  <si>
    <t>Planted 5/7/2014 (replacement)</t>
  </si>
  <si>
    <t>Poor</t>
  </si>
  <si>
    <t>Mount Royal rep 3</t>
  </si>
  <si>
    <t>Toka rep 1</t>
  </si>
  <si>
    <t>Doing well!</t>
  </si>
  <si>
    <t>shriveled, curly at top</t>
  </si>
  <si>
    <t>Toka rep 2</t>
  </si>
  <si>
    <t>Some twig dieback</t>
  </si>
  <si>
    <t>curly leaves at ends</t>
  </si>
  <si>
    <t>Toka rep 3</t>
  </si>
  <si>
    <t>Stressed; has buds</t>
  </si>
  <si>
    <t>Pipestone rep 1</t>
  </si>
  <si>
    <t>Little dieback; 5/7/2014 replant</t>
  </si>
  <si>
    <t>Buds</t>
  </si>
  <si>
    <t>Pipestone rep 2</t>
  </si>
  <si>
    <t>Planted 4/22/2013</t>
  </si>
  <si>
    <t>Pipestone rep 3</t>
  </si>
  <si>
    <t>Replanted 5/7/2014</t>
  </si>
  <si>
    <t>curling leaves</t>
  </si>
  <si>
    <t>Tree tag</t>
  </si>
  <si>
    <t>Survival status spring 2019 (0 = dead, 1 = alive, 2 = dead)</t>
  </si>
  <si>
    <t>Helena</t>
  </si>
  <si>
    <t>Deer feeding; Rogers's</t>
  </si>
  <si>
    <t>Aphids &amp; ants; Rogers's</t>
  </si>
  <si>
    <t>Deer feeding/ants &amp; aphids; Rogers's</t>
  </si>
  <si>
    <t>Deer feeding</t>
  </si>
  <si>
    <t>Grey on trunk (sooty mold?)</t>
  </si>
  <si>
    <t>Aphids &amp; ants; deer feeding; leaning</t>
  </si>
  <si>
    <t>Leaning; aphids</t>
  </si>
  <si>
    <t>Sparse</t>
  </si>
  <si>
    <t>Aphids &amp; ants; deer feeding (little)</t>
  </si>
  <si>
    <t>1 apple</t>
  </si>
  <si>
    <t>Planted Spring 2016</t>
  </si>
  <si>
    <t>Replant 6/10/2014</t>
  </si>
  <si>
    <t>planted 6/10/2014</t>
  </si>
  <si>
    <t>Northern Spy</t>
  </si>
  <si>
    <t>Nutrient issue (N?)</t>
  </si>
  <si>
    <t>Replaced 7/9/15</t>
  </si>
  <si>
    <t>Planted Spring 2011</t>
  </si>
  <si>
    <t>Aphids &amp; ants</t>
  </si>
  <si>
    <t>Carroll 1</t>
  </si>
  <si>
    <t>Sparse inside</t>
  </si>
  <si>
    <t>Deer damage</t>
  </si>
  <si>
    <t>Carroll 2</t>
  </si>
  <si>
    <t>Deer feeding; iron chlorosis</t>
  </si>
  <si>
    <t>Mn deficient; deer damage</t>
  </si>
  <si>
    <t>Carroll 3</t>
  </si>
  <si>
    <t>Carroll Apple</t>
  </si>
  <si>
    <t>Planted 5/13/2014; deer feeding</t>
  </si>
  <si>
    <t>Nutrient deficiency on branch</t>
  </si>
  <si>
    <t>Chestnut Crabapple 1</t>
  </si>
  <si>
    <t>1 apple; deer feeding; planted 5/13/2014</t>
  </si>
  <si>
    <t>Replace?</t>
  </si>
  <si>
    <t>Red Stayman Winesap</t>
  </si>
  <si>
    <t>Deer feeding; replaced Parker Pear #3 7/3/2014</t>
  </si>
  <si>
    <t>Deer; replace</t>
  </si>
  <si>
    <t>Planted 5/15/2014</t>
  </si>
  <si>
    <t>Northern Spy Apple</t>
  </si>
  <si>
    <t>Planted 7/3/2014; deer feeding</t>
  </si>
  <si>
    <t>Planted 5/15/2014; deer feeding</t>
  </si>
  <si>
    <t>Prairie Magic</t>
  </si>
  <si>
    <t>Planted 5/13/14</t>
  </si>
  <si>
    <t>Ginger Gold/Bud 9</t>
  </si>
  <si>
    <t>Planted Spring 2015</t>
  </si>
  <si>
    <t>Planted 5/20/2015; deer damage</t>
  </si>
  <si>
    <t>Wealthy/EMLA 7</t>
  </si>
  <si>
    <t>Chestnut Crabapple 2</t>
  </si>
  <si>
    <t>Wealthy</t>
  </si>
  <si>
    <t>Gale Gala 1</t>
  </si>
  <si>
    <t>Gale Gala 2</t>
  </si>
  <si>
    <t>Gale Gala 3</t>
  </si>
  <si>
    <t>Chestnut Crabapple 3</t>
  </si>
  <si>
    <t>Chestnut Crabapple</t>
  </si>
  <si>
    <t>Mutsu/EMLA111</t>
  </si>
  <si>
    <t>Parker #1</t>
  </si>
  <si>
    <t>Replaced with a John's Pear (see below)</t>
  </si>
  <si>
    <t>Flowering</t>
  </si>
  <si>
    <t>Replaced with a Red Stayman Winesap (see above)</t>
  </si>
  <si>
    <t>Healthy</t>
  </si>
  <si>
    <t>Replanted 6/18/2014</t>
  </si>
  <si>
    <t>12 pears, more on ground</t>
  </si>
  <si>
    <t>11 pears, nice tree!</t>
  </si>
  <si>
    <t>Sparse; bacterial blight?</t>
  </si>
  <si>
    <t>Replanted 5/13/2014</t>
  </si>
  <si>
    <t>Sparse/some dead branches</t>
  </si>
  <si>
    <t>John's #1</t>
  </si>
  <si>
    <t>Nice</t>
  </si>
  <si>
    <t>Nice tree!</t>
  </si>
  <si>
    <t>John's #2</t>
  </si>
  <si>
    <t>Not much growth compared to first tree</t>
  </si>
  <si>
    <t>John's #3</t>
  </si>
  <si>
    <t>3 Pears</t>
  </si>
  <si>
    <t>John's #4</t>
  </si>
  <si>
    <t>Planted April 2014</t>
  </si>
  <si>
    <t>Iron chlorosis</t>
  </si>
  <si>
    <t>Pioneer #4</t>
  </si>
  <si>
    <t>Planted 6/18/2014; probably dead</t>
  </si>
  <si>
    <t>Pioneer</t>
  </si>
  <si>
    <t>Very few buds</t>
  </si>
  <si>
    <t>Replaced with Chestnut Crabapple 5/13/2014</t>
  </si>
  <si>
    <t>Clapps Favorite 1</t>
  </si>
  <si>
    <t>Clapps Favorite 2</t>
  </si>
  <si>
    <t>Clapps Favorite 3</t>
  </si>
  <si>
    <t>Deer feeding; lots of winter dieback</t>
  </si>
  <si>
    <t>All buds leafed out</t>
  </si>
  <si>
    <t>Replaced with Northern Spy apple</t>
  </si>
  <si>
    <t>Aphids; nutrient deficient</t>
  </si>
  <si>
    <t>Health 1-2</t>
  </si>
  <si>
    <t>sour cherry</t>
  </si>
  <si>
    <t>Evans Bali</t>
  </si>
  <si>
    <t>Short-under 2' tall</t>
  </si>
  <si>
    <t>3' tall</t>
  </si>
  <si>
    <t>Killed by herbicide</t>
  </si>
  <si>
    <t>apricot</t>
  </si>
  <si>
    <t>Scout</t>
  </si>
  <si>
    <t>Few dead branches</t>
  </si>
  <si>
    <t>Dead branches</t>
  </si>
  <si>
    <t>died?</t>
  </si>
  <si>
    <t>Herbicide Damage</t>
  </si>
  <si>
    <t>Cox Orange Pippin</t>
  </si>
  <si>
    <t>Chestnut Crab</t>
  </si>
  <si>
    <t>Smokehouse</t>
  </si>
  <si>
    <t>Good Mac</t>
  </si>
  <si>
    <t>Luscious</t>
  </si>
  <si>
    <t>Crab</t>
  </si>
  <si>
    <t>Manchurian Crab</t>
  </si>
  <si>
    <t>Gravenstein</t>
  </si>
  <si>
    <t>Survival status spring 2019 (0 = dead, 1 = alive (including replants)</t>
  </si>
  <si>
    <t>Survival status spring 2019 (0 = dead, 1 = alive) (initial trees)</t>
  </si>
  <si>
    <t>dear damage</t>
  </si>
  <si>
    <t>Top dead; lower buds breaking; suckering</t>
  </si>
  <si>
    <t>Replacement in 2014</t>
  </si>
  <si>
    <t>Lower bud break; top dead</t>
  </si>
  <si>
    <t>Dead &amp; replaced w/crab</t>
  </si>
  <si>
    <t>Dead &amp; replaced w/ crab</t>
  </si>
  <si>
    <t>Deep</t>
  </si>
  <si>
    <t>75% dieback</t>
  </si>
  <si>
    <t>Coming from above graft</t>
  </si>
  <si>
    <t>Dead % removed</t>
  </si>
  <si>
    <t>5% dieback</t>
  </si>
  <si>
    <t>Severe dieback</t>
  </si>
  <si>
    <t>25% dieback</t>
  </si>
  <si>
    <t>Planted too deep</t>
  </si>
  <si>
    <t>30% dieback</t>
  </si>
  <si>
    <t>60% dieback</t>
  </si>
  <si>
    <t>50% dieback</t>
  </si>
  <si>
    <t>Zestar 1</t>
  </si>
  <si>
    <t>10% dieback</t>
  </si>
  <si>
    <t>Severe pruning due to herbicide drift</t>
  </si>
  <si>
    <t>Zestar 2</t>
  </si>
  <si>
    <t>20% dieback</t>
  </si>
  <si>
    <t>Zestar 3</t>
  </si>
  <si>
    <t>Flowering; deep</t>
  </si>
  <si>
    <t>Coming from trunk</t>
  </si>
  <si>
    <t>Severely pruned after herbicide</t>
  </si>
  <si>
    <t xml:space="preserve">Winesap </t>
  </si>
  <si>
    <t>Arkansas Black 1</t>
  </si>
  <si>
    <t>Arkansas Black 2</t>
  </si>
  <si>
    <t>Prairie Magic 1</t>
  </si>
  <si>
    <t>Prairie Magic 2</t>
  </si>
  <si>
    <t>Prairie Magic 3</t>
  </si>
  <si>
    <t>Prairie Magic 4</t>
  </si>
  <si>
    <t>Coming from the trunk above graft union</t>
  </si>
  <si>
    <t>Coming from graft union</t>
  </si>
  <si>
    <t>Frostbite 1</t>
  </si>
  <si>
    <t>Frostbite 2</t>
  </si>
  <si>
    <t>Frostbite 3</t>
  </si>
  <si>
    <t>Coming from above graft union</t>
  </si>
  <si>
    <t>Good Mac Dolgo Crab</t>
  </si>
  <si>
    <t>5”</t>
  </si>
  <si>
    <t>Bottom buds breaking</t>
  </si>
  <si>
    <t>No dieback but little growth</t>
  </si>
  <si>
    <t>Way deep</t>
  </si>
  <si>
    <t>John's 1</t>
  </si>
  <si>
    <t>John's 2</t>
  </si>
  <si>
    <t xml:space="preserve">John's </t>
  </si>
  <si>
    <t>Severe dieback – black stems</t>
  </si>
  <si>
    <t>75% dieback &amp; interveinal chlorosis</t>
  </si>
  <si>
    <t>Barely alive</t>
  </si>
  <si>
    <t>Toka 1</t>
  </si>
  <si>
    <t>Toka 2</t>
  </si>
  <si>
    <t>Toka 3</t>
  </si>
  <si>
    <t>Pipestone 1</t>
  </si>
  <si>
    <t>Evans bali</t>
  </si>
  <si>
    <t>Lodgepole</t>
  </si>
  <si>
    <t>Goodland 1</t>
  </si>
  <si>
    <t>R2#2</t>
  </si>
  <si>
    <t>Goodland 2</t>
  </si>
  <si>
    <t>R3#2</t>
  </si>
  <si>
    <t>Goodland 3</t>
  </si>
  <si>
    <t>R4#1</t>
  </si>
  <si>
    <t>Goodland 4</t>
  </si>
  <si>
    <t>R5#1</t>
  </si>
  <si>
    <t>Honeycrisp 2</t>
  </si>
  <si>
    <t>R3#8</t>
  </si>
  <si>
    <t>Honeycrisp 3</t>
  </si>
  <si>
    <t>R4#2</t>
  </si>
  <si>
    <t>Honeycrisp 4</t>
  </si>
  <si>
    <t>R2#8</t>
  </si>
  <si>
    <t>Honeycrisp 5</t>
  </si>
  <si>
    <t>R5#2</t>
  </si>
  <si>
    <t>Honeycrisp/Bud 9 1</t>
  </si>
  <si>
    <t>Bud 9</t>
  </si>
  <si>
    <t>R3#5</t>
  </si>
  <si>
    <t>Honeycrisp/Bud 9 2</t>
  </si>
  <si>
    <t>R5#7</t>
  </si>
  <si>
    <t>Honeycrisp/Bud 9 3</t>
  </si>
  <si>
    <t>R2#5</t>
  </si>
  <si>
    <t>Honeycrisp/Bud 9 4</t>
  </si>
  <si>
    <t>Sweet 16 1</t>
  </si>
  <si>
    <t>R6#8</t>
  </si>
  <si>
    <t>Sweet 16 2</t>
  </si>
  <si>
    <t>R6#9</t>
  </si>
  <si>
    <t>Sweet 16 3</t>
  </si>
  <si>
    <t>R1#5</t>
  </si>
  <si>
    <t>Sweet 16 4</t>
  </si>
  <si>
    <t>R1#6</t>
  </si>
  <si>
    <t>R1#9</t>
  </si>
  <si>
    <t>R1#10</t>
  </si>
  <si>
    <t>R6#2</t>
  </si>
  <si>
    <t>Zestar 4</t>
  </si>
  <si>
    <t>R6#3</t>
  </si>
  <si>
    <t>Spartan/M9 1</t>
  </si>
  <si>
    <t>M9</t>
  </si>
  <si>
    <t>R1#1</t>
  </si>
  <si>
    <t>Spartan/M9 6</t>
  </si>
  <si>
    <t>R1#2</t>
  </si>
  <si>
    <t>Spartan/M9 </t>
  </si>
  <si>
    <t>Spartan/M9 2</t>
  </si>
  <si>
    <t>R1#3</t>
  </si>
  <si>
    <t>Spartan/M9 3</t>
  </si>
  <si>
    <t>R6#12</t>
  </si>
  <si>
    <t>Spartan/M7 1</t>
  </si>
  <si>
    <t>M7</t>
  </si>
  <si>
    <t>R1#11</t>
  </si>
  <si>
    <t>Spartan/M7 2</t>
  </si>
  <si>
    <t>R1#12</t>
  </si>
  <si>
    <t>Spartan/M7 3</t>
  </si>
  <si>
    <t>R6#10</t>
  </si>
  <si>
    <t>Spartan/M7 4</t>
  </si>
  <si>
    <t>R6#11-dead</t>
  </si>
  <si>
    <t>Ginger Gold/M7 3</t>
  </si>
  <si>
    <t>R2#12</t>
  </si>
  <si>
    <t>Ginger Gold/M7 4</t>
  </si>
  <si>
    <t>R3#12</t>
  </si>
  <si>
    <t>Ginger Gold/M7 5</t>
  </si>
  <si>
    <t>R4#8</t>
  </si>
  <si>
    <t>Ginger Gold/M7</t>
  </si>
  <si>
    <t>R5#8-dead, wind damage?</t>
  </si>
  <si>
    <t>Ginger Gold/EMLA 111 1</t>
  </si>
  <si>
    <t>EMLA 111</t>
  </si>
  <si>
    <t>R2#7</t>
  </si>
  <si>
    <t>Ginger Gold/EMLA 111 2</t>
  </si>
  <si>
    <t>R3#7</t>
  </si>
  <si>
    <t>Ginger Gold/EMLA 111 7</t>
  </si>
  <si>
    <t>R4#4</t>
  </si>
  <si>
    <t>Ginger Gold/EMLA 111 8</t>
  </si>
  <si>
    <t>R5#4</t>
  </si>
  <si>
    <t>Ginger Gold/M9 1</t>
  </si>
  <si>
    <t>R2#3</t>
  </si>
  <si>
    <t>Ginger Gold/M9 2</t>
  </si>
  <si>
    <t>R3#3</t>
  </si>
  <si>
    <t>Ginger Gold/M9 6</t>
  </si>
  <si>
    <t>R4#5</t>
  </si>
  <si>
    <t>Ginger Gold/M9 7</t>
  </si>
  <si>
    <t>R5#5-wind damage</t>
  </si>
  <si>
    <t>Mutsu/M7 1</t>
  </si>
  <si>
    <t>R2#11</t>
  </si>
  <si>
    <t>Mutsu/M7 2</t>
  </si>
  <si>
    <t>R3#11</t>
  </si>
  <si>
    <t>Mutsu/M7 3</t>
  </si>
  <si>
    <t>R4#10-dead, pocket gophers?</t>
  </si>
  <si>
    <t>Mutsu/M7 4</t>
  </si>
  <si>
    <t>R5#10</t>
  </si>
  <si>
    <t>R2#6</t>
  </si>
  <si>
    <t>R3#6</t>
  </si>
  <si>
    <t>R4#3</t>
  </si>
  <si>
    <t>Frostbite 4</t>
  </si>
  <si>
    <t>R5#3</t>
  </si>
  <si>
    <t>Parker 1</t>
  </si>
  <si>
    <t>R1#7</t>
  </si>
  <si>
    <t>Parker 2</t>
  </si>
  <si>
    <t>R1#8</t>
  </si>
  <si>
    <t>Parker 3</t>
  </si>
  <si>
    <t>R6#6</t>
  </si>
  <si>
    <t>Parker 4</t>
  </si>
  <si>
    <t>R6#7</t>
  </si>
  <si>
    <t>Golden Spice 1</t>
  </si>
  <si>
    <t>R2#4</t>
  </si>
  <si>
    <t>Golden Spice 2</t>
  </si>
  <si>
    <t>R3#4</t>
  </si>
  <si>
    <t>Golden Spice 3</t>
  </si>
  <si>
    <t>R4#9</t>
  </si>
  <si>
    <t>Golden Spice 4</t>
  </si>
  <si>
    <t>R5#9</t>
  </si>
  <si>
    <t>Patten 1</t>
  </si>
  <si>
    <t>R2#10</t>
  </si>
  <si>
    <t>Patten 2</t>
  </si>
  <si>
    <t>R3#10</t>
  </si>
  <si>
    <t>R4#11</t>
  </si>
  <si>
    <t>Patten 4</t>
  </si>
  <si>
    <t>R5#11</t>
  </si>
  <si>
    <t>Summercrisp 1</t>
  </si>
  <si>
    <t>Summercrisp 2</t>
  </si>
  <si>
    <t>replace</t>
  </si>
  <si>
    <t>Summercrisp 3</t>
  </si>
  <si>
    <t>R4#6</t>
  </si>
  <si>
    <t>Summercrisp 4</t>
  </si>
  <si>
    <t>R5#6-wind damage</t>
  </si>
  <si>
    <t>R2#9</t>
  </si>
  <si>
    <t>R3#9</t>
  </si>
  <si>
    <t>R4#12</t>
  </si>
  <si>
    <t>Ure 4</t>
  </si>
  <si>
    <t>R5#12</t>
  </si>
  <si>
    <t>Mount Royal 1</t>
  </si>
  <si>
    <t>R6#1-aphid damage</t>
  </si>
  <si>
    <t>R1#4</t>
  </si>
  <si>
    <t>R6#4</t>
  </si>
  <si>
    <t>R6#5</t>
  </si>
  <si>
    <t>Pipestone 2</t>
  </si>
  <si>
    <t>Pipestone 3</t>
  </si>
  <si>
    <t>Norland</t>
  </si>
  <si>
    <t>Norland 1</t>
  </si>
  <si>
    <t>May 2016</t>
  </si>
  <si>
    <t>RE#1</t>
  </si>
  <si>
    <t>Norland 2</t>
  </si>
  <si>
    <t>RE#2</t>
  </si>
  <si>
    <t>Norland 3</t>
  </si>
  <si>
    <t>RE#3</t>
  </si>
  <si>
    <t>Red Wealthy</t>
  </si>
  <si>
    <t>Red Wealthy 1</t>
  </si>
  <si>
    <t>RE#4</t>
  </si>
  <si>
    <t>Red Wealthy 2</t>
  </si>
  <si>
    <t>RE#5</t>
  </si>
  <si>
    <t>Red Wealthy 3</t>
  </si>
  <si>
    <t>RE#6</t>
  </si>
  <si>
    <t>State Fair</t>
  </si>
  <si>
    <t>State Fair 1</t>
  </si>
  <si>
    <t>RE#7</t>
  </si>
  <si>
    <t>State Fair 2</t>
  </si>
  <si>
    <t>RE#8</t>
  </si>
  <si>
    <t>State Fair 3</t>
  </si>
  <si>
    <t>RE#9</t>
  </si>
  <si>
    <t>Wodarz</t>
  </si>
  <si>
    <t>Wodarz 1</t>
  </si>
  <si>
    <t>RE#10</t>
  </si>
  <si>
    <t>Chestnut Crab 1</t>
  </si>
  <si>
    <t>RE#11</t>
  </si>
  <si>
    <t>Chestnut Crab 2</t>
  </si>
  <si>
    <t>RE#12</t>
  </si>
  <si>
    <t>Chestnut Crab 3</t>
  </si>
  <si>
    <t>RE#13</t>
  </si>
  <si>
    <t>R1#13</t>
  </si>
  <si>
    <t>Wodarz 2</t>
  </si>
  <si>
    <t>R2#13</t>
  </si>
  <si>
    <t>Unknown</t>
  </si>
  <si>
    <t>Map number (please add this info to the Power map)</t>
  </si>
  <si>
    <t>May 1 2013</t>
  </si>
  <si>
    <t>Mostly leafed out</t>
  </si>
  <si>
    <t>Planted 5/1/13</t>
  </si>
  <si>
    <t>Planted 5/1/2013</t>
  </si>
  <si>
    <t>Goodland (M7?)</t>
  </si>
  <si>
    <t>Planted 5/1/13; deer feeding</t>
  </si>
  <si>
    <t>Replace</t>
  </si>
  <si>
    <t>Spring 2016</t>
  </si>
  <si>
    <t>old</t>
  </si>
  <si>
    <t>Great tree</t>
  </si>
  <si>
    <t>Planted 5/1/13; dieback pruned out in spring</t>
  </si>
  <si>
    <t>Planted 5/1/13; pruned in spring</t>
  </si>
  <si>
    <t>??</t>
  </si>
  <si>
    <t>Sparse; some twig dieback</t>
  </si>
  <si>
    <t>Not as sparse/no growth</t>
  </si>
  <si>
    <t>Good tree</t>
  </si>
  <si>
    <t>dieback</t>
  </si>
  <si>
    <t>2 apples; old</t>
  </si>
  <si>
    <t>dieback pruned in spring</t>
  </si>
  <si>
    <t>Planted 5/7/14</t>
  </si>
  <si>
    <t>Planted 5/7/2014; fireblight</t>
  </si>
  <si>
    <t>Planted 8/28/14; grafted spring 2014</t>
  </si>
  <si>
    <t>Planted 8/28/14</t>
  </si>
  <si>
    <t>Black Oxford</t>
  </si>
  <si>
    <t>Planted 8/28/14; grafted spring 2014; deer feeding</t>
  </si>
  <si>
    <t>Kaz 93-12-02</t>
  </si>
  <si>
    <t>Hansens #1</t>
  </si>
  <si>
    <t>Blue Pearmain</t>
  </si>
  <si>
    <t>Carroll</t>
  </si>
  <si>
    <t>8/28/14 grafted</t>
  </si>
  <si>
    <t>Planted spring 2014</t>
  </si>
  <si>
    <t>Planted spring 2014; almost dead</t>
  </si>
  <si>
    <t>King David</t>
  </si>
  <si>
    <t>Planted fall 2013; grafted spring 2013</t>
  </si>
  <si>
    <t>Blondee/EMLA7 1</t>
  </si>
  <si>
    <t>EMLA 7</t>
  </si>
  <si>
    <t>Blondee/EMLA7 2</t>
  </si>
  <si>
    <t>Blondee/EMLA7 3</t>
  </si>
  <si>
    <t>Mutsu/EMLA111 1</t>
  </si>
  <si>
    <t>Mutsu/EMLA111 2</t>
  </si>
  <si>
    <t>Mutsu/EMLA111 3</t>
  </si>
  <si>
    <t>Mutsu/EMLA111 4</t>
  </si>
  <si>
    <t>Blondee</t>
  </si>
  <si>
    <t>Blondee/EMLA111</t>
  </si>
  <si>
    <t>Spartan/M9 2</t>
  </si>
  <si>
    <t>Spring 2015</t>
  </si>
  <si>
    <t>Spartan/M9 3</t>
  </si>
  <si>
    <t>Spartan/M9 4</t>
  </si>
  <si>
    <t>Ruby Mac/Bud 9</t>
  </si>
  <si>
    <t>Spartan/EMLA7</t>
  </si>
  <si>
    <t>Ruby Mac</t>
  </si>
  <si>
    <t>Planted 5/1/13; dieback; pruned in spring</t>
  </si>
  <si>
    <t>Every bud leafed out</t>
  </si>
  <si>
    <t>Planted 5/1/13; dieback (dead); cankers</t>
  </si>
  <si>
    <t>Few buds</t>
  </si>
  <si>
    <t>Edge-tough looking curled leaves; spiders</t>
  </si>
  <si>
    <t>Smaller leaves</t>
  </si>
  <si>
    <t>Planted 5/1/2013; pear slug</t>
  </si>
  <si>
    <t>Planted 8/28/14; potted tree</t>
  </si>
  <si>
    <t>Planted 8/28/2014; pear slug</t>
  </si>
  <si>
    <t>Patten (pink?)</t>
  </si>
  <si>
    <t>Planted 5/1/13; dieback; cankers</t>
  </si>
  <si>
    <t>Very nice; big leaves</t>
  </si>
  <si>
    <t>Pear slug</t>
  </si>
  <si>
    <t>Leaf damage top</t>
  </si>
  <si>
    <t>Terminal branch damage</t>
  </si>
  <si>
    <t>Planted 5/1/13; dieback, pruned in spring (dead)</t>
  </si>
  <si>
    <t>Twig dieback; edge of field</t>
  </si>
  <si>
    <t xml:space="preserve">Planted 5/1/13; dieback, pruned in spring </t>
  </si>
  <si>
    <t>Some leaf damage</t>
  </si>
  <si>
    <t>Golden Russet</t>
  </si>
  <si>
    <t>Pear slugs</t>
  </si>
  <si>
    <t>Pear slug; replace?</t>
  </si>
  <si>
    <t>Planted 5/1/13; dead?</t>
  </si>
  <si>
    <t>Planted 5/1/13; almost dead</t>
  </si>
  <si>
    <t>Planted 5/17/2014</t>
  </si>
  <si>
    <t>Some yellowing on new growth</t>
  </si>
  <si>
    <t>Dead-planted 2013</t>
  </si>
  <si>
    <t>Planted 5/1/13; several plums on tree (a couple on ground)</t>
  </si>
  <si>
    <t>Planted 5/1/2013; replace?</t>
  </si>
  <si>
    <t>Twig damage; edge</t>
  </si>
  <si>
    <t>peach</t>
  </si>
  <si>
    <t>Red Star</t>
  </si>
  <si>
    <t>Veteran 1</t>
  </si>
  <si>
    <t>Veteran 2</t>
  </si>
  <si>
    <t>Broadwater (Winston)</t>
  </si>
  <si>
    <t>Replanted 6/19/2014</t>
  </si>
  <si>
    <t>Vole damage</t>
  </si>
  <si>
    <t>Big canker on N side</t>
  </si>
  <si>
    <t>5/25/2015 planted</t>
  </si>
  <si>
    <t>Planted 10/4/2013</t>
  </si>
  <si>
    <t>Dieback; 10/4/2014 planted</t>
  </si>
  <si>
    <t>Vole damage; 10/4/2013 planted</t>
  </si>
  <si>
    <t>Planted 5/14/14</t>
  </si>
  <si>
    <t>Planted 10/14/13</t>
  </si>
  <si>
    <t>10/4/2013; dieback last year</t>
  </si>
  <si>
    <t>Planted 10/4/13</t>
  </si>
  <si>
    <t>Kerr</t>
  </si>
  <si>
    <t>planted spring 2015</t>
  </si>
  <si>
    <t>dieback; frost crack; 10/4/2013</t>
  </si>
  <si>
    <t>Chestnut</t>
  </si>
  <si>
    <t>10/4/2013; pear slug damage</t>
  </si>
  <si>
    <t>Planted 10/4/13; nice tree!</t>
  </si>
  <si>
    <t>5/14/2014; vole damage</t>
  </si>
  <si>
    <t>Planted 10/4/13; about dead</t>
  </si>
  <si>
    <t>10/4/2013; large wound on trunk; pear slug damage</t>
  </si>
  <si>
    <t>Replanted 5/14/14</t>
  </si>
  <si>
    <t>Planted spring 2015</t>
  </si>
  <si>
    <t>10/4/2013; vole damage</t>
  </si>
  <si>
    <t>which ones are these in the data sheets?</t>
  </si>
  <si>
    <t>Survival status spring 2019 (0 = dead, 1 = alive) (including replacement trees)</t>
  </si>
  <si>
    <t>Year planted (needs to be updated)</t>
  </si>
  <si>
    <t>May 2018</t>
  </si>
  <si>
    <t>deer damage</t>
  </si>
  <si>
    <t>5/4/2015</t>
  </si>
  <si>
    <t>Honeycrisp 1</t>
  </si>
  <si>
    <t>replaced</t>
  </si>
  <si>
    <t>Honeycrisp/BUD 118</t>
  </si>
  <si>
    <t>Bud 118</t>
  </si>
  <si>
    <t>0</t>
  </si>
  <si>
    <t xml:space="preserve">Frostbite </t>
  </si>
  <si>
    <t>Ginger Golden/M7</t>
  </si>
  <si>
    <t>Frostbite </t>
  </si>
  <si>
    <t>Ginger Golden /M7</t>
  </si>
  <si>
    <t>Honey Crisp/BUD 118</t>
  </si>
  <si>
    <t>Summer Crisp</t>
  </si>
  <si>
    <t>Honey Crisp</t>
  </si>
  <si>
    <t>sunk</t>
  </si>
  <si>
    <t>fireblight</t>
  </si>
  <si>
    <t>Patten 3</t>
  </si>
  <si>
    <t>r</t>
  </si>
  <si>
    <t>Survival status spring 2019 (0 = dead, 1 = alive) (please add)</t>
  </si>
  <si>
    <t>Survival status spring 2019 of initial planting (0 = dead, 1 = alive) (please add)</t>
  </si>
  <si>
    <t>All planted 5/12/2014</t>
  </si>
  <si>
    <t>Bloom Date 5/2</t>
  </si>
  <si>
    <t>Leader broke off; deer</t>
  </si>
  <si>
    <t>Nutrient deficient</t>
  </si>
  <si>
    <t>10 apples on tree</t>
  </si>
  <si>
    <t>May 2017 (?) was it rep 2 or rep 3?</t>
  </si>
  <si>
    <t>1st Year trees</t>
  </si>
  <si>
    <t>Stayman Winesap</t>
  </si>
  <si>
    <t>Stayman Winesap 1</t>
  </si>
  <si>
    <t>Northern Spy 1</t>
  </si>
  <si>
    <t>Iron chlorosis; deer</t>
  </si>
  <si>
    <t xml:space="preserve">Arkansas Black </t>
  </si>
  <si>
    <t>Arkansas Black  1</t>
  </si>
  <si>
    <t>Deer; iron chlorosis</t>
  </si>
  <si>
    <t>Dieback; nutrient deficient</t>
  </si>
  <si>
    <t>Arkansas Black  2</t>
  </si>
  <si>
    <t>Arkansas Black  3</t>
  </si>
  <si>
    <t>Deer, dieback, potted overwinter</t>
  </si>
  <si>
    <t>No Fruit Produced</t>
  </si>
  <si>
    <t>Terminal leader dead</t>
  </si>
  <si>
    <t>Lost  all apples fom hail</t>
  </si>
  <si>
    <t xml:space="preserve">Bloom Date 5/10 </t>
  </si>
  <si>
    <t>Rogers</t>
  </si>
  <si>
    <t>5 apples on tree</t>
  </si>
  <si>
    <t>Rogers; iron chlorosis</t>
  </si>
  <si>
    <t>Yellow Leaves</t>
  </si>
  <si>
    <t>Lost all apples from hail</t>
  </si>
  <si>
    <t>Apple on ground</t>
  </si>
  <si>
    <t>May 2017</t>
  </si>
  <si>
    <t>Evans Bali Cherry</t>
  </si>
  <si>
    <t>Evans Bali Cherry 1</t>
  </si>
  <si>
    <t>Evans Bali Cherry 2</t>
  </si>
  <si>
    <t>Nutrient deficiency</t>
  </si>
  <si>
    <t>Yellow Leaves No fruit production</t>
  </si>
  <si>
    <t>10 pears on tree</t>
  </si>
  <si>
    <t>5 pears on tree</t>
  </si>
  <si>
    <t>Harvested 5.5 lbs</t>
  </si>
  <si>
    <t>Yellow Leaves  Bloom date 4/15</t>
  </si>
  <si>
    <t>Bloom date 4/15</t>
  </si>
  <si>
    <t xml:space="preserve">Very Little fruit </t>
  </si>
  <si>
    <t>Aphids; Awesome!</t>
  </si>
  <si>
    <t>Bloom Date 4/15</t>
  </si>
  <si>
    <t>Harvested 6.5 lbs</t>
  </si>
  <si>
    <t xml:space="preserve">Mt Royal </t>
  </si>
  <si>
    <t>Mt Royal  1</t>
  </si>
  <si>
    <t>Bloom date 5/2</t>
  </si>
  <si>
    <t>Mt Royal  2</t>
  </si>
  <si>
    <t>Fruit still on Tree</t>
  </si>
  <si>
    <t>Mt Royal  3</t>
  </si>
  <si>
    <t>planted 2016? Is this rep 3?</t>
  </si>
  <si>
    <t>'Golden Spice' pear planted May 2013 (rep 2)</t>
  </si>
  <si>
    <t>'Zestar!' apple planted May 2013 (rep 2)</t>
  </si>
  <si>
    <t>'Ure' pear planted April 2014</t>
  </si>
  <si>
    <t>'Golden Spice' pear planted April 2013</t>
  </si>
  <si>
    <t>'Golden Spice' pear planted April 2013 (rep 1)</t>
  </si>
  <si>
    <t>'Golden Spice' pear planted April 2013 (rep 2)</t>
  </si>
  <si>
    <t>'Toka' plum planted April 2013</t>
  </si>
  <si>
    <t>'Parker' pear planted April 2013</t>
  </si>
  <si>
    <t>'Parker' pear planted April 2013 (rep 1)</t>
  </si>
  <si>
    <t>'Patten' pear planted April 2013</t>
  </si>
  <si>
    <t>'Luscious' pear planted April 2014</t>
  </si>
  <si>
    <t>'Sweet 16' apple planted April 2013 (rep 1)</t>
  </si>
  <si>
    <t>'Sweet 16' apple planted April 2013 (rep 2)</t>
  </si>
  <si>
    <t>'Sweet 16' apple planted April 2013</t>
  </si>
  <si>
    <t>'Honeycrisp' apple planted April 2013</t>
  </si>
  <si>
    <t>'Goodland' apple planted April 2013 (rep 1)</t>
  </si>
  <si>
    <t>'Goodland' apple planted April 2013 (rep 2)</t>
  </si>
  <si>
    <t>'Goodland' apple planted April 2013</t>
  </si>
  <si>
    <t>'Ure' pear replanted April 2014 (rep 1)</t>
  </si>
  <si>
    <t>'Luscious' pear replanted April 2014 (rep 1)</t>
  </si>
  <si>
    <t>'Ure' pear replanted April 2014 (rep 2)</t>
  </si>
  <si>
    <t>'Mount royal' plum planted April 2013 (rep 1)</t>
  </si>
  <si>
    <t>'Mount royal' plum planted April 2013 (rep 2)</t>
  </si>
  <si>
    <t>'Luscious' pear replanted April 2014 (rep 3)</t>
  </si>
  <si>
    <t>'Pipestone' plum replanted April 2014 (rep 1)</t>
  </si>
  <si>
    <t>'Pipestone' plum replanted April 2014 (rep 2)</t>
  </si>
  <si>
    <t>'Pipestone' plum replanted April 2014 (rep 3)</t>
  </si>
  <si>
    <t>'Northern Lights' apple planted April 2013 (rep 2)</t>
  </si>
  <si>
    <t>'Norther Lights' apple planted April 2013 (rep 3)</t>
  </si>
  <si>
    <t>'Honeycrisp' apple planted April 2013 (rep 4)</t>
  </si>
  <si>
    <t>'Sweet 16' apple planted June 2013 (rep 4)</t>
  </si>
  <si>
    <t>'Northern Lights' apple planted April 2013 (rep 1)</t>
  </si>
  <si>
    <t>'Ure' pear planted April 2013 (rep 3)</t>
  </si>
  <si>
    <t>'Golden Spice' pear planted April 2013 (rep 3)</t>
  </si>
  <si>
    <t>'Honeycrisp' apple planted April 2013 (rep 5)</t>
  </si>
  <si>
    <t>'Sweet 16' apple planted June 2013 (rep 5)</t>
  </si>
  <si>
    <t>'Honeycrisp' apple planted April 2013 (rep 3)</t>
  </si>
  <si>
    <t>'Ure' pear planted April 2013 (rep 2)</t>
  </si>
  <si>
    <t>'Honeycrisp' apple planted April 2013 (rep 6)</t>
  </si>
  <si>
    <t>'Sweet 16' apple planted June 2013 (rep 6)</t>
  </si>
  <si>
    <t>'Honeycrisp' apple planted April 2013 (rep 2)</t>
  </si>
  <si>
    <t>'Ure' pear planted April 2013 (rep 1)</t>
  </si>
  <si>
    <t xml:space="preserve">'Parker' pear planted April 2013 (rep 2) </t>
  </si>
  <si>
    <t>'Patten' pear planted April 2013 (rep 3)</t>
  </si>
  <si>
    <t>'Arkansas Black' apple planted May 2013 (rep 1)</t>
  </si>
  <si>
    <t>'Honeycrisp' apple planted April 2013 (rep 1)</t>
  </si>
  <si>
    <t>'Toka' pear planted April 2013 (rep 3)</t>
  </si>
  <si>
    <t>'Parker' pear planted April 2013 (rep 3)</t>
  </si>
  <si>
    <t>'Patten' pear planted April 2013 (rep 2)</t>
  </si>
  <si>
    <t>'Honeycrisp' apple planted April 2013 (rep 7)</t>
  </si>
  <si>
    <t>'Goodland' apple planted April 2013 (rep 3)</t>
  </si>
  <si>
    <t>'Toka' pear planted April 2013 (rep 2)</t>
  </si>
  <si>
    <t>'Patten' pear planted April 2013 (rep 1)</t>
  </si>
  <si>
    <t>'Frostbite' apple planted May 2015 (rep 1)</t>
  </si>
  <si>
    <t>'Toka' pear planted April 2013 (rep 1)</t>
  </si>
  <si>
    <t>'Luscious' pear planted April 2013 (rep 2)</t>
  </si>
  <si>
    <t>'Luscious' pear planted April 2013 (rep 3)</t>
  </si>
  <si>
    <t>'Goodland' apple planted April 2013 (rep 4)</t>
  </si>
  <si>
    <t>'Sweet 16' apple replant May 2018 (rep 2)</t>
  </si>
  <si>
    <t>'Sweet 16' apple replant May 2017 (rep 3)</t>
  </si>
  <si>
    <t>'Mount royal' plum replant may 2014 (rep 2)</t>
  </si>
  <si>
    <t>'Mount royal' plum replant may 2014 (rep 3)</t>
  </si>
  <si>
    <t>'Pipestone' plum replant may 2014 (rep 1)</t>
  </si>
  <si>
    <t>'Pipestone' plum replant may 2014 (rep 2)</t>
  </si>
  <si>
    <t>'Luscious' pear replant April 2016 (rep 1)</t>
  </si>
  <si>
    <t>'Pipestone' plum replant may 2014 (rep 3)</t>
  </si>
  <si>
    <t>'Zestar' apple planted April 2013 (rep 1)</t>
  </si>
  <si>
    <t>'Zestar' apple planted April 2013 (rep 2)</t>
  </si>
  <si>
    <t>'Zestar' apple planted April 2013 (rep 3)</t>
  </si>
  <si>
    <t>'Cox's Orange Pippin'</t>
  </si>
  <si>
    <t>'Patten'</t>
  </si>
  <si>
    <t xml:space="preserve">'Patten' </t>
  </si>
  <si>
    <t>'Winesap'</t>
  </si>
  <si>
    <t>'Chestnut Crab'</t>
  </si>
  <si>
    <t>'Northern Spy'</t>
  </si>
  <si>
    <t>'Arkansas Black'</t>
  </si>
  <si>
    <t>'Prairie Magic' (rep 3)</t>
  </si>
  <si>
    <t>'Prairie Magic' (rep 4)</t>
  </si>
  <si>
    <t>'Pipestone' plum 'Toka' plum replant May 2014</t>
  </si>
  <si>
    <t>Pipestone' or 'Toka' plum?</t>
  </si>
  <si>
    <t>'Sweet 16'</t>
  </si>
  <si>
    <t>'Parker'</t>
  </si>
  <si>
    <t>'Honeycrisp'</t>
  </si>
  <si>
    <t>'Manchurian Crab'</t>
  </si>
  <si>
    <t>'Northern Lights'</t>
  </si>
  <si>
    <t>'Golden Spice'</t>
  </si>
  <si>
    <t>'Pipestone'</t>
  </si>
  <si>
    <t>'Good Mac'</t>
  </si>
  <si>
    <t>'Cox's Orange pippin'</t>
  </si>
  <si>
    <t>'Frostbite' apple planted June 2013 (rep 3)</t>
  </si>
  <si>
    <t>'Arkansas Black' apple planted June 2013 (rep 2)</t>
  </si>
  <si>
    <t>'Frostbite' apple planted June 2013 (rep 2)</t>
  </si>
  <si>
    <t>'Arkansas Black' apple planted June 2013 (rep 1)</t>
  </si>
  <si>
    <t>'Frostbite' apple planted June 2013 (rep 1)</t>
  </si>
  <si>
    <t>'Toka' plum planted June 2013 (rep 1)</t>
  </si>
  <si>
    <t>'Honeycrisp' apple planted June 2013</t>
  </si>
  <si>
    <t xml:space="preserve">'Goodland' apple planted June 2013 </t>
  </si>
  <si>
    <t>'Mount royal'</t>
  </si>
  <si>
    <t>'Toka' plum replant May 2014 (rep 2)</t>
  </si>
  <si>
    <t>Toka' plum replant May 2014 (rep 3)</t>
  </si>
  <si>
    <t>'Smokehouse'</t>
  </si>
  <si>
    <t>'Prairie Magic' apple planted June 2013 (rep 1)</t>
  </si>
  <si>
    <t>'Prairie Magic' apple planted June 2013 (rep 2)</t>
  </si>
  <si>
    <t>'John's' pear (rep 2)</t>
  </si>
  <si>
    <t>'John’s' pear planted June 2013 (rep 1)</t>
  </si>
  <si>
    <t>'John's' pear</t>
  </si>
  <si>
    <t>'Ure'</t>
  </si>
  <si>
    <t>'Luscious '</t>
  </si>
  <si>
    <t>'Luscious'</t>
  </si>
  <si>
    <t>'Zestar!' apple planted June 2013 (rep 1)</t>
  </si>
  <si>
    <t>'Zestar!' apple (rep 2)</t>
  </si>
  <si>
    <t>'Zestar!' apple (rep 3)</t>
  </si>
  <si>
    <t>'Gravenstein'</t>
  </si>
  <si>
    <t>'Evans' cherry</t>
  </si>
  <si>
    <t>'Spartan/m7' apple planted May 2015 (rep 4)</t>
  </si>
  <si>
    <t>'Wodarz' apple planted May 2015 (rep 2)</t>
  </si>
  <si>
    <t>'Spartan/m9' apple planted May 2015 (rep 6)</t>
  </si>
  <si>
    <t>'Ure' pear planted May 2015 (rep 3)</t>
  </si>
  <si>
    <t>'Ginger Gold/m7' apple planted May 2015 (rep 4)</t>
  </si>
  <si>
    <t>'Ginger Gold/m7' apple planted May 2015 (rep 3)</t>
  </si>
  <si>
    <t>'Spartan/m7' apple planted May 2015 (rep 1)</t>
  </si>
  <si>
    <t>'Chestnut Crab' apple planted May 2016 (rep 2)</t>
  </si>
  <si>
    <t>'Patten' pear planted May 2015 (rep 4)</t>
  </si>
  <si>
    <t>'Patten' pear planted May 2015 (rep 3)</t>
  </si>
  <si>
    <t>'Spartan/m7' apple planted May 2015 (rep 2)</t>
  </si>
  <si>
    <t>'Chestnut Crab' apple planted May 2016 (rep 1)</t>
  </si>
  <si>
    <t>'Patten' pear planted May 2015 (rep 1)</t>
  </si>
  <si>
    <t>'Wordarz' apple planted May 2016 (rep 3)</t>
  </si>
  <si>
    <t>'Sweet 16' apple planted May 2015 (rep 4)</t>
  </si>
  <si>
    <t>'Golden Spice' pear planted May 2015 (rep 4)</t>
  </si>
  <si>
    <t>'Ure' pear planted May 2015 (rep 2)</t>
  </si>
  <si>
    <t>'Ure' apple planted May 2015 (rep 1)</t>
  </si>
  <si>
    <t>'Sweet 16' apple planted May 2015 (rep 3)</t>
  </si>
  <si>
    <t>'Ginger Gold' apple planted May 2015 (rep 7)</t>
  </si>
  <si>
    <t>'Honeycrisp/bud9' apple planted May 2015 (rep 3)</t>
  </si>
  <si>
    <t>'Honeycrisp/bud9' apple planted May 2015 (rep 2)</t>
  </si>
  <si>
    <t>'Parker' pear planted May 2015 (rep 1)</t>
  </si>
  <si>
    <t>'State Fair' apple planted May 2016 (rep 2)</t>
  </si>
  <si>
    <t>'Parker' pear planted May 2015 (rep 4)</t>
  </si>
  <si>
    <t>'Honeycrisp/bud9' apple planted May 2015 (rep 4)</t>
  </si>
  <si>
    <t>'Ginger Gold/m9' apple planted May 2015 (rep 4)</t>
  </si>
  <si>
    <t>'Ginger Gold/111' apple planted May 2015 (rep 2)</t>
  </si>
  <si>
    <t>'Parker' pear planted May 2015 (rep 2)</t>
  </si>
  <si>
    <t>'State Fair' apple planted May 2016 (rep 1)</t>
  </si>
  <si>
    <t>'Parker' pear planted May 2015 (rep 3)</t>
  </si>
  <si>
    <t>'Summercrisp' apple planted May 2015 (rep 4)</t>
  </si>
  <si>
    <t>'Summercrisp' apple planted May 2015 (rep 3)</t>
  </si>
  <si>
    <t>'Frostbite' apple planted May 2015 (rep 2)</t>
  </si>
  <si>
    <t>'Sweet 16' apple planted May 2015 (rep 1)</t>
  </si>
  <si>
    <t>'Red Wealthy' apple planted May 2016 (rep 3)</t>
  </si>
  <si>
    <t>'Toka' plum planted May 2015 (rep 3)</t>
  </si>
  <si>
    <t>'Ginger Gold/m9' apple planted May 2015 (rep 7)</t>
  </si>
  <si>
    <t>'Ginger Gold/m9' apple planted May 2015 (rep 6)</t>
  </si>
  <si>
    <t>'Honeycrisp/bud9' apple planted May 2015 (rep 1)</t>
  </si>
  <si>
    <t>'Sweet 16' apple planted May 2015 (rep 2)</t>
  </si>
  <si>
    <t>'Red Wealthy' apple planted May 2016 (rep 2)</t>
  </si>
  <si>
    <t>'Toka' plum planted May 2015 (rep 2)</t>
  </si>
  <si>
    <t>'Ginger Gold/111' apple planted May 2015 (rep 8)</t>
  </si>
  <si>
    <t>'Ginger Gold/111' apple planted May 2015 (rep 5)</t>
  </si>
  <si>
    <t>'Golden Spice' pear planted May 2015 (rep 2)</t>
  </si>
  <si>
    <t>'Golden Spice' pear planted May 2015 (rep 1)</t>
  </si>
  <si>
    <t>'Toka' plum planted May 2015 (rep 1)</t>
  </si>
  <si>
    <t>'Red Wealthy' apple planted May 2016 (rep 1)</t>
  </si>
  <si>
    <t>'Frostbite' apple planted May 2015 (rep 4)</t>
  </si>
  <si>
    <t>'Frostbite' apple planted May 2015 (rep 3)</t>
  </si>
  <si>
    <t>'Ginger Gold/m9' apple planted May 2015 (rep 2)</t>
  </si>
  <si>
    <t>'Ginger Gold/m9' apple planted May 2015 (rep 1)</t>
  </si>
  <si>
    <t>'Spartan/m7' apple planted May 2015 (rep 3)</t>
  </si>
  <si>
    <t>'Norland' apple planted May 2016 (rep 3)</t>
  </si>
  <si>
    <t>'Honeycrisp' apple planted May 2015 (rep 5)</t>
  </si>
  <si>
    <t>'Honeycrisp' apple planted May 2015 (rep 4)</t>
  </si>
  <si>
    <t>'Goodland' apple planted May 2015 (rep 2)</t>
  </si>
  <si>
    <t>'Goodland' apple planted May 2015 (rep 1)</t>
  </si>
  <si>
    <t>'Norland' apple planted May 2016 (rep 2)</t>
  </si>
  <si>
    <t>'MountRoyal' plum planted May 2015 (rep 1)</t>
  </si>
  <si>
    <t>'Goodland' apple planted May 2015 (rep 4)</t>
  </si>
  <si>
    <t>'Goodland' apple planted May 2015 (rep 3)</t>
  </si>
  <si>
    <t>'Summercrisp' apple planted May 2015 (rep 2)</t>
  </si>
  <si>
    <t>'Summercrisp' apple planted May 2015 (rep 1)</t>
  </si>
  <si>
    <t>'Norland' apple planted May 2016 (rep 1)</t>
  </si>
  <si>
    <t>'Zestar!' apple planted May 2015 (rep 1)</t>
  </si>
  <si>
    <t>'Zestar!' apple planted May 2015 (rep 2)</t>
  </si>
  <si>
    <t>'Zestar!' apple planted May 2015 (rep 4)</t>
  </si>
  <si>
    <t>'Zestar!' apple planted May 2015 (rep 3)</t>
  </si>
  <si>
    <t>'Goodland' apple</t>
  </si>
  <si>
    <t>'Mutsu' apple</t>
  </si>
  <si>
    <t>'Blondee' apple</t>
  </si>
  <si>
    <t>'Frostbite' apple</t>
  </si>
  <si>
    <t>'Redstar' peach</t>
  </si>
  <si>
    <t>'Veteran' peach</t>
  </si>
  <si>
    <t>Rudymac' apple</t>
  </si>
  <si>
    <t>'Patten' pear</t>
  </si>
  <si>
    <t>'Kaz' apple</t>
  </si>
  <si>
    <t>'Golden Spice' pear</t>
  </si>
  <si>
    <t>'Spartan' apple</t>
  </si>
  <si>
    <t>'Sweet 16' apple</t>
  </si>
  <si>
    <t>'Chestnut Crab' apple</t>
  </si>
  <si>
    <t>'Pipestone' plum</t>
  </si>
  <si>
    <t>'Rubymac' apple</t>
  </si>
  <si>
    <t>'Carrol' apple</t>
  </si>
  <si>
    <t>'Toka' plem</t>
  </si>
  <si>
    <t>'Golden russet' pear</t>
  </si>
  <si>
    <t>'Goodland' apple replanted April 2016 (rep 2)</t>
  </si>
  <si>
    <t>'Chestnut Crab' apple replanted April 2016 (rep 1)</t>
  </si>
  <si>
    <t>'Chestnut Crab' apple replanted April 2016 (rep 2)</t>
  </si>
  <si>
    <t>'Sweet 16' apple replanted April 2016 (rep 1)</t>
  </si>
  <si>
    <t>'Mutsu' apple planted May 2013</t>
  </si>
  <si>
    <t>'Spartan' apple planted May 2013 (rep 2)</t>
  </si>
  <si>
    <t>'Toka' plum planted May 2014</t>
  </si>
  <si>
    <t>'Zestar!' apple</t>
  </si>
  <si>
    <t>'Honey Crisp' apple planted May 2015 (rep 1)</t>
  </si>
  <si>
    <t>'Summer Crisp' apple May 2015</t>
  </si>
  <si>
    <t>'Goodland' apple May 2015</t>
  </si>
  <si>
    <t>'Summer Crisp' apple planted May 2015</t>
  </si>
  <si>
    <t>'Summer Crisp' apple planted May 2015 (rep 5)</t>
  </si>
  <si>
    <t>'Sweet 16' apple planted May 2015 (rep 5)</t>
  </si>
  <si>
    <t>'Sweet 16' apple replanted May 2018</t>
  </si>
  <si>
    <t>'Golden Spice' apple replanted May 2018 (rep 1)</t>
  </si>
  <si>
    <t>'Enterprise' apple replanted May 2018</t>
  </si>
  <si>
    <t>'Goodland' apple replanted May 2018 (rep 1)</t>
  </si>
  <si>
    <t>'Blondee' apple replanted May 2018</t>
  </si>
  <si>
    <t>'Honey Gold' apple replanted May 2018</t>
  </si>
  <si>
    <t>'Kinder Crisp' apple replanted May 2018</t>
  </si>
  <si>
    <t>'Summer Crisp' apple replanted May 2018</t>
  </si>
  <si>
    <t>'Snow Sweet' apple replanted May 2018</t>
  </si>
  <si>
    <t>'Zestar!' apple replanted May 2018</t>
  </si>
  <si>
    <t>'Zestar!' apple replanted May 2018 (rep 3)</t>
  </si>
  <si>
    <t>'Zestar!' apple replanted May 2018 (rep 2)</t>
  </si>
  <si>
    <t>'Zestar!' apple replanted May 2017</t>
  </si>
  <si>
    <t>'Mount Royal' plum planted May 2015 (rep 1)</t>
  </si>
  <si>
    <t>'Honey Gold' apple planted May 2015</t>
  </si>
  <si>
    <t>'Parker' pear planted May 2015</t>
  </si>
  <si>
    <t>'Golden Russet' apple replanted May 2018</t>
  </si>
  <si>
    <t>'Honeycrisp' apple planted May 2015 (rep 2)</t>
  </si>
  <si>
    <t>'Golden Russet' apple 5-18</t>
  </si>
  <si>
    <t>'Frostbite' apple planted May 2014 (rep 2)</t>
  </si>
  <si>
    <t>'Chestnut Crab' apple planted May 2014 (rep 1)</t>
  </si>
  <si>
    <t>'Evans Ball' cherry planted May 2014 (rep 2)</t>
  </si>
  <si>
    <t>'Evans Ball' cherry planted May 2014 (rep 1)</t>
  </si>
  <si>
    <t>'Sweet 16' apple planted May 2014 (rep 2)</t>
  </si>
  <si>
    <t>'Sweet 16' apple planted May 2014 (rep 1)</t>
  </si>
  <si>
    <t>'Honeycrisp' apple planted May 2014 (rep 1)</t>
  </si>
  <si>
    <t>'Honeycrisp' apple planted May 2014 (rep 2)</t>
  </si>
  <si>
    <t>'Honeycrisp' apple planted May 2014 (rep 3)</t>
  </si>
  <si>
    <t>'Zestar' apple planted May 2014 (rep 1)</t>
  </si>
  <si>
    <t>'Zestar' apple planted May 2014 (rep 2)</t>
  </si>
  <si>
    <t>'Zestar' apple planted May 2014 (rep 3)</t>
  </si>
  <si>
    <t>'Praire Magic' apple planted May 2014 (rep 3)</t>
  </si>
  <si>
    <t>'Praire Magic' apple planted May 2014 (rep 2)</t>
  </si>
  <si>
    <t>'Prairie Magic' apple planted May 2014 (rep 1)</t>
  </si>
  <si>
    <t>'Goodland' apple planted May 2014 (rep 2)</t>
  </si>
  <si>
    <t>'Goodland' apple planted May 2014 (rep 1)</t>
  </si>
  <si>
    <t>'Parker' pear planted May 2014 (rep 1)</t>
  </si>
  <si>
    <t>'Parker' pear planted May 2014 (rep 2)</t>
  </si>
  <si>
    <t>'Parker' pear planted May 2014 (rep 3)</t>
  </si>
  <si>
    <t>'Patten' pear planted May 2014 (rep 1)</t>
  </si>
  <si>
    <t>'Patten' pear planted May 2014 (rep 2)</t>
  </si>
  <si>
    <t>'Patten' pear planted May 2014 (rep 3)</t>
  </si>
  <si>
    <t>'Ure' pear planted May 2014 (rep 1)</t>
  </si>
  <si>
    <t>'Ure' pear planted May 2014 (rep 2)</t>
  </si>
  <si>
    <t>'Ure' pear planted May 2014 (rep 3)</t>
  </si>
  <si>
    <t>'Mount Royal' plum planted May 2014 (rep 3)</t>
  </si>
  <si>
    <t>'Mount Royal' plum planted May 2014 (rep 2)</t>
  </si>
  <si>
    <t>'Mount Royal' plum planted May 2014 (rep 1)</t>
  </si>
  <si>
    <t>'Pipestone' plum planted May 2014 (rep 3)</t>
  </si>
  <si>
    <t>'Pipestone' plum planted May 2014 (rep 2)</t>
  </si>
  <si>
    <t>'Pipestone' plum planted May 2014 (rep 1)</t>
  </si>
  <si>
    <t>'Toka' plum planted May 2014 (rep 3)</t>
  </si>
  <si>
    <t>'Toka' plum planted May 2014 (rep 2)</t>
  </si>
  <si>
    <t>'Toka' plum planted May 2014 (rep 1)</t>
  </si>
  <si>
    <t>'Chestnut Crab' apple replanted May 2017 (rep 2)</t>
  </si>
  <si>
    <t>'Frostbite' apple replanted May 2017 (rep 1)</t>
  </si>
  <si>
    <t>'Frostbite' apple replanted May 2017 (rep 3)</t>
  </si>
  <si>
    <t>'Frostbite' apple replanted May 2017 (rep 4)</t>
  </si>
  <si>
    <t>'Evans Ball' cherry replanted May 2016 (rep 3)</t>
  </si>
  <si>
    <t>Girdled - all girdled trees are on 'watch' status</t>
  </si>
  <si>
    <t>Dead - some qustionable dead - on watch status</t>
  </si>
  <si>
    <t>Cherry</t>
  </si>
  <si>
    <t>Apple</t>
  </si>
  <si>
    <t>Pear</t>
  </si>
  <si>
    <t>KEY:</t>
  </si>
  <si>
    <t>* = Trees included in 2019 - 2021 Apple Phenology Bloom Study - Ongoing</t>
  </si>
  <si>
    <t>Luscious pear (rep 3) Planted May 2013 *</t>
  </si>
  <si>
    <t>Luscious pear (rep 2) Planted May 2013 *</t>
  </si>
  <si>
    <t>Luscious pear (rep 1) Planted May 2013 *</t>
  </si>
  <si>
    <t>Toka plum (rep 4) Planted May 2013 *</t>
  </si>
  <si>
    <t>Pipestone plum (rep 1) Planted May 2013 *</t>
  </si>
  <si>
    <t>Pipestone plum (rep 4) Planted May 2013 *</t>
  </si>
  <si>
    <t>Toka plum (rep 1) Planted May 2013 *</t>
  </si>
  <si>
    <t>Mount Royal (rep 3)  plum Planted May 2013 *</t>
  </si>
  <si>
    <t>Mount Royal (rep 2)  plum Planted May 2013 *</t>
  </si>
  <si>
    <t>Mount Royal (rep 1) plum Planted May 2013 *</t>
  </si>
  <si>
    <r>
      <t>Roxbury Russet apple (rep x) Planted May</t>
    </r>
    <r>
      <rPr>
        <b/>
        <sz val="14"/>
        <rFont val="Calibri"/>
        <family val="2"/>
        <scheme val="minor"/>
      </rPr>
      <t xml:space="preserve"> 2020 </t>
    </r>
    <r>
      <rPr>
        <sz val="14"/>
        <rFont val="Calibri"/>
        <family val="2"/>
        <scheme val="minor"/>
      </rPr>
      <t xml:space="preserve"> </t>
    </r>
  </si>
  <si>
    <r>
      <t xml:space="preserve">Enterprise apple (rep 1) Planted May </t>
    </r>
    <r>
      <rPr>
        <sz val="14"/>
        <rFont val="Calibri"/>
        <family val="2"/>
        <scheme val="minor"/>
      </rPr>
      <t>2020</t>
    </r>
  </si>
  <si>
    <r>
      <t xml:space="preserve">Enterprise apple (rep 2) Planted May </t>
    </r>
    <r>
      <rPr>
        <sz val="14"/>
        <rFont val="Calibri"/>
        <family val="2"/>
        <scheme val="minor"/>
      </rPr>
      <t>2020</t>
    </r>
  </si>
  <si>
    <r>
      <t xml:space="preserve">Enterprise apple (rep 3) Planted May </t>
    </r>
    <r>
      <rPr>
        <sz val="14"/>
        <rFont val="Calibri"/>
        <family val="2"/>
        <scheme val="minor"/>
      </rPr>
      <t>2020</t>
    </r>
  </si>
  <si>
    <r>
      <t xml:space="preserve">Enterprise apple (rep 4) Planted May </t>
    </r>
    <r>
      <rPr>
        <sz val="14"/>
        <rFont val="Calibri"/>
        <family val="2"/>
        <scheme val="minor"/>
      </rPr>
      <t>2020</t>
    </r>
  </si>
  <si>
    <t>Goodland/M2 apple Planted May 2013 *</t>
  </si>
  <si>
    <r>
      <t xml:space="preserve">Enterprise apple (rep 5) Planted May </t>
    </r>
    <r>
      <rPr>
        <sz val="14"/>
        <rFont val="Calibri"/>
        <family val="2"/>
        <scheme val="minor"/>
      </rPr>
      <t>2020</t>
    </r>
  </si>
  <si>
    <t>Carol apple tag on tree *</t>
  </si>
  <si>
    <t>Breaky apple tag on tree</t>
  </si>
  <si>
    <t>Collet apple Planted May 2013</t>
  </si>
  <si>
    <t>Idared apple Planted May 2013 *</t>
  </si>
  <si>
    <r>
      <t xml:space="preserve">Enterprise apple (rep 6) Planted May </t>
    </r>
    <r>
      <rPr>
        <sz val="14"/>
        <rFont val="Calibri"/>
        <family val="2"/>
        <scheme val="minor"/>
      </rPr>
      <t>2020</t>
    </r>
  </si>
  <si>
    <r>
      <t xml:space="preserve">Roxbury Russet apple (rep 1) Planted May </t>
    </r>
    <r>
      <rPr>
        <sz val="14"/>
        <rFont val="Calibri"/>
        <family val="2"/>
        <scheme val="minor"/>
      </rPr>
      <t>2020</t>
    </r>
  </si>
  <si>
    <r>
      <t xml:space="preserve">Roxbury Russet apple (rep 2) Planted May </t>
    </r>
    <r>
      <rPr>
        <sz val="14"/>
        <rFont val="Calibri"/>
        <family val="2"/>
        <scheme val="minor"/>
      </rPr>
      <t>2020</t>
    </r>
  </si>
  <si>
    <r>
      <t xml:space="preserve">Roxbury Russet apple (rep 3) Planted May </t>
    </r>
    <r>
      <rPr>
        <sz val="14"/>
        <rFont val="Calibri"/>
        <family val="2"/>
        <scheme val="minor"/>
      </rPr>
      <t>2020</t>
    </r>
  </si>
  <si>
    <t>Goodland apple (rep 5) Planted May 2013 *</t>
  </si>
  <si>
    <t>Kerr Crab apple Planted May 2013 *</t>
  </si>
  <si>
    <t>McClean Crab apple Planted May 2013</t>
  </si>
  <si>
    <t>Whitney Crab  Planted May 2013</t>
  </si>
  <si>
    <r>
      <t>Zestar apple (rep x) Planted May</t>
    </r>
    <r>
      <rPr>
        <b/>
        <sz val="14"/>
        <rFont val="Calibri"/>
        <family val="2"/>
        <scheme val="minor"/>
      </rPr>
      <t xml:space="preserve"> 2020 </t>
    </r>
    <r>
      <rPr>
        <sz val="14"/>
        <rFont val="Calibri"/>
        <family val="2"/>
        <scheme val="minor"/>
      </rPr>
      <t xml:space="preserve"> </t>
    </r>
  </si>
  <si>
    <t>Ure Pear (rep 2) Planted May 2013 *</t>
  </si>
  <si>
    <t>Dead no tag/ unkwn apple</t>
  </si>
  <si>
    <t>Mount Royal plum (rep 4)  Planted May 2013 *</t>
  </si>
  <si>
    <t>Pembina plum Planted May 2013 *</t>
  </si>
  <si>
    <t>Golden Spice pear (rep 4)   Planted May 2013 *</t>
  </si>
  <si>
    <t>Dead ? Golden Spice pear (rep 5) Planted May 2013 *</t>
  </si>
  <si>
    <t>Montmorency  Cherry Planted May 2013 *</t>
  </si>
  <si>
    <t>Dead Northern Lights apple (rep 2)   Dead Planted May 2013 *</t>
  </si>
  <si>
    <t>Ure pear (rep 1) (metal tag) *</t>
  </si>
  <si>
    <t>Goodland apple (rep 4) Planted May 2013 *</t>
  </si>
  <si>
    <t>Golden Spice pear (rep 1) Planted May 2013 *</t>
  </si>
  <si>
    <t>Golden Spice pear (rep 2) Planted May 2013 *</t>
  </si>
  <si>
    <t>Golden spice pear (rep 3) Planted May 2013 *</t>
  </si>
  <si>
    <t xml:space="preserve">Goodland apple (rep 3) Planted May 2013 </t>
  </si>
  <si>
    <t xml:space="preserve">Goodland apple (rep 2) Planted May 2013 </t>
  </si>
  <si>
    <t xml:space="preserve">Goodland apple (rep 1) Planted May 2013 </t>
  </si>
  <si>
    <t>Carroll apple (rep 3) Planted May 2013</t>
  </si>
  <si>
    <t>Dead Carroll apple (rep 2) Planted May 2013</t>
  </si>
  <si>
    <t>Dead Carroll apple (rep 1) Planted May 2013</t>
  </si>
  <si>
    <r>
      <t>GoodMac apple (rep 1) Planted May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2013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</si>
  <si>
    <t>Zestar apple (rep 3) Planted May 2013</t>
  </si>
  <si>
    <t>Zestar apple (rep 2) Planted May 2013 *</t>
  </si>
  <si>
    <t>Sweet 16 apple (rep 1) *</t>
  </si>
  <si>
    <t>Zestar apple (rep 1) Planted May 2013 *</t>
  </si>
  <si>
    <t xml:space="preserve">Sweet 16 apple (rep 2) * </t>
  </si>
  <si>
    <t>This area is a fallow field / cover crop roation area</t>
  </si>
  <si>
    <t xml:space="preserve"> Goodland apple (rep 6) Planted May 2013 *</t>
  </si>
  <si>
    <t>Golden Spice pear (rep 6) Planted May 2013 *</t>
  </si>
  <si>
    <t>Updated 10/2020</t>
  </si>
  <si>
    <t>Bozeman MSU Extension Fruit Research Site / Hortiuclture Farm</t>
  </si>
  <si>
    <r>
      <t xml:space="preserve"> W. Garfield                  </t>
    </r>
    <r>
      <rPr>
        <i/>
        <sz val="12"/>
        <color theme="1"/>
        <rFont val="Calibri"/>
        <family val="2"/>
        <scheme val="minor"/>
      </rPr>
      <t>(not to scale - for reference onlly)</t>
    </r>
  </si>
  <si>
    <t>TOTAL</t>
  </si>
  <si>
    <t>cherry</t>
  </si>
  <si>
    <t>Totals:</t>
  </si>
  <si>
    <t xml:space="preserve">collect bloom data on (all non-girdled &amp; Honeycrisp, Kerr Crab apple, Northern Lights even tho' girlded) = </t>
  </si>
  <si>
    <t xml:space="preserve">                  </t>
  </si>
  <si>
    <t>Not included in Bloom Phenology Study</t>
  </si>
  <si>
    <t xml:space="preserve">Girdled - all girdled trees are on 'watch' status - some alive and some dead </t>
  </si>
  <si>
    <t>Key:</t>
  </si>
  <si>
    <t>Trees included in 2019 - 2021 Apple Phenology / Bloom Study - Ongoing -</t>
  </si>
  <si>
    <t>row 4</t>
  </si>
  <si>
    <t xml:space="preserve">(Not to Scale - relative locations only) </t>
  </si>
  <si>
    <r>
      <t xml:space="preserve">                                                                                                                    W. Garfield                  </t>
    </r>
    <r>
      <rPr>
        <i/>
        <sz val="12"/>
        <color theme="1"/>
        <rFont val="Calibri"/>
        <family val="2"/>
        <scheme val="minor"/>
      </rPr>
      <t>(not to scale - for reference onlly)</t>
    </r>
  </si>
  <si>
    <t>Apple Phenology / Bloom Data Collection 2020 Map - use with Datasheet</t>
  </si>
  <si>
    <t>download 11" x 17" printable map</t>
  </si>
  <si>
    <t>GATE is here</t>
  </si>
  <si>
    <t>Rootstock only fall 2020 'Ure' pear planted May 2015 (rep 4)</t>
  </si>
  <si>
    <t>DEAD fall 2020 'Mutsu/m7' apple planted May 2015 (rep 1)</t>
  </si>
  <si>
    <t>DEAD fall 2020 'Mutsu' apple planted May 2015 (rep 2)</t>
  </si>
  <si>
    <t>DEAD fall 2020 'Patten' pear planted May 2015 (rep 2)</t>
  </si>
  <si>
    <t>Space fall 2020 (presumed DEAD) 'Mutsu/m7' apple planted May 2015 (rep 4)</t>
  </si>
  <si>
    <t>Space fall 2020 (presumed DEAD) 'Mutsu/m7' apple planted May 2015 (rep 3)</t>
  </si>
  <si>
    <t>'Golden Spice' ''pear planted May 2015 (rep 3)</t>
  </si>
  <si>
    <t>DEAD fall 2020 ''State Fair' apple planted May 2016 (rep 3)</t>
  </si>
  <si>
    <t xml:space="preserve">Dead fall 2020 'Spartan/m9' apple planted May 2015 (rep 2) </t>
  </si>
  <si>
    <t>DEAD fall 2020 'Chestnut Crab' apple planted May 2016 (rep 3)</t>
  </si>
  <si>
    <t xml:space="preserve">DEAD fall 2020 'Wordarz' apple planted May 2015 </t>
  </si>
  <si>
    <t xml:space="preserve">The Wasay Wakpa orchard in Lodgepole is located at 3527 Monument Peak Rd Lodgepole, MT.  </t>
  </si>
  <si>
    <t xml:space="preserve">Local contacts are Liz Werk cell (406-390-3080) and Hilary Maxwell cell (406-390-1085). </t>
  </si>
  <si>
    <t>Wasay Wakpa Orchard (Lodge Pole, MT), MSU Extension Fruit Research Site - updated September 2020</t>
  </si>
  <si>
    <t>Planting date is indicated after the name of each tree. Trees were initially planted in May 2015.</t>
  </si>
  <si>
    <t xml:space="preserve">Local contacts are Paul Neiman (406-477-6648) and extension agent Melissa Ashley (406-346-7320 melissa.ashley@montana.edu). </t>
  </si>
  <si>
    <t>Colstrip MSU Extension Fruit research Site - updated April 2019</t>
  </si>
  <si>
    <t xml:space="preserve">Planting date is indicated after the name of each tree. Trees were initially planted in April of 2013. No rootstock information is available. </t>
  </si>
  <si>
    <t>The Colstrip fruit research site is located at 5 Lynch Lane, south of Colstrip, MT.</t>
  </si>
  <si>
    <t>Replacement trees are indicated by “rep” after tree name. Dead trees are crossed out and will be removed from the site.</t>
  </si>
  <si>
    <t>The Columbia Falls fruit research site is located at 1805 Talbot Rd in Columbia Falls, MT.</t>
  </si>
  <si>
    <t>Local contacts are Sheri Johnson (School number 406-892-6530) and Pat McGlynn’s (406-758-5553 pmcglynn@montana.edu).</t>
  </si>
  <si>
    <t>Replacement trees are indicated by “rep” after tree name.</t>
  </si>
  <si>
    <t>Columbia Falls MSU Extension Fruit Research Site Map - updated April 2019</t>
  </si>
  <si>
    <t>The Hinsdale fruit research site is located at Reinhardt Rd in Hinsdale, MT.</t>
  </si>
  <si>
    <t xml:space="preserve">Local contacts are Dave Reinhardt (406-263-8098) and extension agent is Shelley Mills (406-228-6241; smills@montana.edu). </t>
  </si>
  <si>
    <t xml:space="preserve">Planting date is indicated after the name of each tree. Trees were initially planted in May 2013 and more in May 2014. No rootstock information is available. </t>
  </si>
  <si>
    <t>Hinsdale MSU Extension Fruit Research Site Map - updated April 2019</t>
  </si>
  <si>
    <t>These trees had herbicide damage</t>
  </si>
  <si>
    <t xml:space="preserve">Rootstock information is available after cultivar name. Replacement trees are indicated by ''rep" after tree name. </t>
  </si>
  <si>
    <t>The Power fruit research site is located at 420 10th Lane Northeast in Power, MT.</t>
  </si>
  <si>
    <t>Local contacts are Jacob &amp; Courtney Cowgill (406-396-1261) and no extension agent as of April 2019.</t>
  </si>
  <si>
    <t xml:space="preserve">Planting date is indicated after the name of each tree. Trees were initially planted in May 2013. No rootstock information is available. </t>
  </si>
  <si>
    <t>Power MSU Extension Fruit Research Site - updated April 2019</t>
  </si>
  <si>
    <t>The Shelby fruit research site is located at South Kraft Road in Shelby, MT.</t>
  </si>
  <si>
    <t>Local contacts are Brad Munson (406-432-2183) and extension agent is Kim Woodring (406-424-8350; Kimberly.suta@montana.edu).</t>
  </si>
  <si>
    <t xml:space="preserve">Planting date is indicated after the name of each tree. Trees were initially planted in May 2015. No rootstock information is available. </t>
  </si>
  <si>
    <t>Shelby MSU Extension Fruit research Site - updated April 2019</t>
  </si>
  <si>
    <t>The Whitehall fruit research site is located at 947 Point of Rocks Road south of Whitehall, MT.</t>
  </si>
  <si>
    <t>Local contacts are Joe and Lisa Redman (Joe: 406-498-5184; Lisa: 406-498-0873) and extension agent is Kaleena Miller (406-287-3282; Kaleena.miller1@montana.edu).</t>
  </si>
  <si>
    <t xml:space="preserve">Planting date is indicated after the name of each tree. Trees were initially planted in May 2014. No rootstock information is available. </t>
  </si>
  <si>
    <t>Whitehall MSU Extension Fruit Research Site Map - updated April 2019</t>
  </si>
  <si>
    <t>Northwest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</si>
</sst>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"/>
    <numFmt numFmtId="165" formatCode="[$-409]m/d/yyyy"/>
  </numFmts>
  <fonts count="65"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2"/>
      <color rgb="FF595959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595959"/>
      <name val="Arial"/>
      <family val="2"/>
      <charset val="1"/>
    </font>
    <font>
      <sz val="10"/>
      <color rgb="FF595959"/>
      <name val="Arial"/>
      <family val="2"/>
      <charset val="1"/>
    </font>
    <font>
      <b/>
      <sz val="10"/>
      <color rgb="FF548235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onstantia"/>
      <family val="1"/>
    </font>
    <font>
      <sz val="10"/>
      <name val="Constantia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Black"/>
      <family val="2"/>
    </font>
    <font>
      <b/>
      <sz val="16"/>
      <name val="TechnicBold"/>
      <charset val="2"/>
    </font>
    <font>
      <sz val="11"/>
      <name val="TechnicBold"/>
      <charset val="2"/>
    </font>
    <font>
      <sz val="16"/>
      <name val="TechnicBold"/>
      <charset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onstantia"/>
      <family val="1"/>
    </font>
    <font>
      <b/>
      <sz val="18"/>
      <name val="Calibri"/>
      <family val="2"/>
    </font>
    <font>
      <sz val="16"/>
      <name val="Arial"/>
      <family val="2"/>
    </font>
    <font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TechnicBold"/>
      <charset val="2"/>
    </font>
    <font>
      <i/>
      <sz val="12"/>
      <color theme="1"/>
      <name val="Calibri"/>
      <family val="2"/>
      <scheme val="minor"/>
    </font>
    <font>
      <i/>
      <sz val="16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  <charset val="1"/>
    </font>
    <font>
      <strike/>
      <sz val="10"/>
      <color theme="1"/>
      <name val="Arial"/>
      <family val="2"/>
      <charset val="1"/>
    </font>
    <font>
      <b/>
      <sz val="10"/>
      <color rgb="FF000000"/>
      <name val="Arial"/>
      <family val="2"/>
    </font>
    <font>
      <b/>
      <sz val="12"/>
      <color theme="1"/>
      <name val="Arial"/>
      <family val="2"/>
      <charset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0CECE"/>
      </patternFill>
    </fill>
    <fill>
      <patternFill patternType="solid">
        <fgColor theme="1" tint="0.499984740745262"/>
        <bgColor theme="0"/>
      </patternFill>
    </fill>
    <fill>
      <patternFill patternType="solid">
        <fgColor rgb="FFFF0066"/>
        <bgColor indexed="64"/>
      </patternFill>
    </fill>
    <fill>
      <patternFill patternType="solid">
        <fgColor rgb="FFFF71FF"/>
        <bgColor indexed="64"/>
      </patternFill>
    </fill>
    <fill>
      <patternFill patternType="solid">
        <fgColor rgb="FFFF7C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mediumDashed">
        <color auto="1"/>
      </top>
      <bottom style="mediumDashed">
        <color auto="1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53" fillId="0" borderId="0" applyNumberFormat="0" applyFill="0" applyBorder="0" applyAlignment="0" applyProtection="0"/>
  </cellStyleXfs>
  <cellXfs count="243">
    <xf numFmtId="0" fontId="0" fillId="0" borderId="0" xfId="0"/>
    <xf numFmtId="0" fontId="0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3" borderId="0" xfId="0" applyFont="1" applyFill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0" fillId="0" borderId="3" xfId="0" applyFont="1" applyBorder="1"/>
    <xf numFmtId="0" fontId="10" fillId="4" borderId="3" xfId="0" applyFont="1" applyFill="1" applyBorder="1"/>
    <xf numFmtId="0" fontId="0" fillId="4" borderId="3" xfId="0" applyFont="1" applyFill="1" applyBorder="1"/>
    <xf numFmtId="0" fontId="10" fillId="3" borderId="3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0" borderId="0" xfId="0" applyFont="1"/>
    <xf numFmtId="0" fontId="11" fillId="0" borderId="0" xfId="0" applyFont="1" applyAlignment="1">
      <alignment horizontal="center"/>
    </xf>
    <xf numFmtId="0" fontId="0" fillId="3" borderId="0" xfId="0" applyFont="1" applyFill="1"/>
    <xf numFmtId="0" fontId="2" fillId="3" borderId="0" xfId="0" applyFont="1" applyFill="1" applyAlignment="1">
      <alignment wrapText="1"/>
    </xf>
    <xf numFmtId="0" fontId="0" fillId="0" borderId="0" xfId="0" applyBorder="1"/>
    <xf numFmtId="0" fontId="0" fillId="3" borderId="0" xfId="0" applyFill="1" applyBorder="1"/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164" fontId="0" fillId="3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5" fontId="0" fillId="4" borderId="0" xfId="0" applyNumberFormat="1" applyFont="1" applyFill="1" applyBorder="1" applyAlignment="1">
      <alignment horizontal="left"/>
    </xf>
    <xf numFmtId="165" fontId="0" fillId="3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165" fontId="0" fillId="4" borderId="0" xfId="0" applyNumberFormat="1" applyFont="1" applyFill="1" applyBorder="1" applyAlignment="1">
      <alignment horizontal="left" vertical="center"/>
    </xf>
    <xf numFmtId="165" fontId="0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3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ill="1" applyBorder="1" applyAlignment="1"/>
    <xf numFmtId="0" fontId="13" fillId="0" borderId="0" xfId="1"/>
    <xf numFmtId="0" fontId="13" fillId="0" borderId="0" xfId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3" fillId="0" borderId="0" xfId="1" applyAlignment="1">
      <alignment horizontal="center" wrapText="1"/>
    </xf>
    <xf numFmtId="0" fontId="13" fillId="0" borderId="0" xfId="1" applyAlignment="1">
      <alignment horizontal="right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18" fillId="0" borderId="0" xfId="1" applyFont="1"/>
    <xf numFmtId="0" fontId="19" fillId="0" borderId="0" xfId="1" applyFont="1" applyAlignment="1">
      <alignment vertical="center" wrapText="1"/>
    </xf>
    <xf numFmtId="0" fontId="20" fillId="0" borderId="0" xfId="1" applyFont="1" applyAlignment="1">
      <alignment horizontal="right" vertical="center" wrapText="1"/>
    </xf>
    <xf numFmtId="0" fontId="22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5" borderId="3" xfId="1" applyFont="1" applyFill="1" applyBorder="1" applyAlignment="1">
      <alignment horizontal="center" vertical="center" wrapText="1"/>
    </xf>
    <xf numFmtId="0" fontId="26" fillId="6" borderId="3" xfId="1" applyFont="1" applyFill="1" applyBorder="1" applyAlignment="1">
      <alignment horizontal="center" vertical="center" wrapText="1"/>
    </xf>
    <xf numFmtId="0" fontId="26" fillId="7" borderId="3" xfId="1" applyFont="1" applyFill="1" applyBorder="1" applyAlignment="1">
      <alignment horizontal="center" vertical="center" wrapText="1"/>
    </xf>
    <xf numFmtId="0" fontId="26" fillId="8" borderId="3" xfId="1" applyFont="1" applyFill="1" applyBorder="1" applyAlignment="1">
      <alignment horizontal="center" vertical="center" wrapText="1"/>
    </xf>
    <xf numFmtId="0" fontId="26" fillId="9" borderId="3" xfId="1" applyFont="1" applyFill="1" applyBorder="1" applyAlignment="1">
      <alignment horizontal="center" vertical="center" wrapText="1"/>
    </xf>
    <xf numFmtId="0" fontId="26" fillId="10" borderId="3" xfId="1" applyFont="1" applyFill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/>
    </xf>
    <xf numFmtId="0" fontId="28" fillId="0" borderId="0" xfId="1" applyFont="1" applyAlignment="1">
      <alignment vertical="center" wrapText="1"/>
    </xf>
    <xf numFmtId="0" fontId="27" fillId="0" borderId="0" xfId="1" applyFont="1" applyAlignment="1">
      <alignment vertical="center"/>
    </xf>
    <xf numFmtId="0" fontId="24" fillId="0" borderId="0" xfId="1" applyFont="1" applyAlignment="1">
      <alignment horizontal="right" textRotation="131" wrapText="1"/>
    </xf>
    <xf numFmtId="0" fontId="29" fillId="0" borderId="0" xfId="1" applyFont="1"/>
    <xf numFmtId="0" fontId="30" fillId="0" borderId="0" xfId="1" applyFont="1" applyAlignment="1">
      <alignment vertical="center" wrapText="1"/>
    </xf>
    <xf numFmtId="0" fontId="34" fillId="0" borderId="0" xfId="1" applyFont="1" applyAlignment="1">
      <alignment horizontal="right" vertical="center" wrapText="1"/>
    </xf>
    <xf numFmtId="0" fontId="37" fillId="0" borderId="0" xfId="1" applyFont="1" applyAlignment="1">
      <alignment horizontal="right" vertical="center" wrapText="1"/>
    </xf>
    <xf numFmtId="0" fontId="38" fillId="0" borderId="0" xfId="1" applyFont="1" applyAlignment="1">
      <alignment horizontal="center" vertical="center" textRotation="180" wrapText="1"/>
    </xf>
    <xf numFmtId="0" fontId="24" fillId="0" borderId="0" xfId="1" applyFont="1" applyAlignment="1">
      <alignment horizontal="right" vertical="center" wrapText="1"/>
    </xf>
    <xf numFmtId="0" fontId="39" fillId="0" borderId="0" xfId="1" applyFont="1" applyAlignment="1">
      <alignment horizontal="right" vertical="center" wrapText="1"/>
    </xf>
    <xf numFmtId="0" fontId="13" fillId="0" borderId="11" xfId="1" applyBorder="1"/>
    <xf numFmtId="0" fontId="13" fillId="0" borderId="12" xfId="1" applyBorder="1"/>
    <xf numFmtId="0" fontId="12" fillId="0" borderId="12" xfId="1" applyFont="1" applyBorder="1"/>
    <xf numFmtId="0" fontId="13" fillId="0" borderId="13" xfId="1" applyBorder="1"/>
    <xf numFmtId="0" fontId="13" fillId="0" borderId="14" xfId="1" applyBorder="1"/>
    <xf numFmtId="0" fontId="25" fillId="0" borderId="0" xfId="1" applyFont="1"/>
    <xf numFmtId="0" fontId="25" fillId="0" borderId="15" xfId="1" applyFont="1" applyBorder="1"/>
    <xf numFmtId="0" fontId="12" fillId="0" borderId="0" xfId="1" applyFont="1"/>
    <xf numFmtId="0" fontId="13" fillId="0" borderId="15" xfId="1" applyBorder="1"/>
    <xf numFmtId="0" fontId="40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top"/>
    </xf>
    <xf numFmtId="0" fontId="42" fillId="0" borderId="0" xfId="1" applyFont="1" applyAlignment="1">
      <alignment vertical="center" wrapText="1"/>
    </xf>
    <xf numFmtId="0" fontId="1" fillId="0" borderId="0" xfId="1" applyFont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44" fillId="0" borderId="20" xfId="1" applyFont="1" applyBorder="1" applyAlignment="1">
      <alignment horizontal="left"/>
    </xf>
    <xf numFmtId="0" fontId="32" fillId="0" borderId="0" xfId="1" applyFont="1" applyAlignment="1">
      <alignment horizontal="center" vertical="center" wrapText="1"/>
    </xf>
    <xf numFmtId="0" fontId="45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6" fillId="0" borderId="0" xfId="1" applyFont="1" applyAlignment="1">
      <alignment vertical="center"/>
    </xf>
    <xf numFmtId="0" fontId="47" fillId="0" borderId="0" xfId="1" applyFont="1"/>
    <xf numFmtId="0" fontId="42" fillId="0" borderId="0" xfId="1" applyFont="1" applyAlignment="1">
      <alignment horizontal="center" vertical="center"/>
    </xf>
    <xf numFmtId="0" fontId="38" fillId="0" borderId="0" xfId="1" applyFont="1" applyAlignment="1">
      <alignment vertical="center"/>
    </xf>
    <xf numFmtId="0" fontId="1" fillId="0" borderId="21" xfId="1" applyFont="1" applyBorder="1" applyAlignment="1">
      <alignment horizontal="center"/>
    </xf>
    <xf numFmtId="0" fontId="43" fillId="10" borderId="3" xfId="1" applyFont="1" applyFill="1" applyBorder="1" applyAlignment="1">
      <alignment horizontal="center"/>
    </xf>
    <xf numFmtId="0" fontId="33" fillId="9" borderId="9" xfId="1" applyFont="1" applyFill="1" applyBorder="1" applyAlignment="1">
      <alignment horizontal="center" vertical="center" wrapText="1"/>
    </xf>
    <xf numFmtId="0" fontId="33" fillId="9" borderId="8" xfId="1" applyFont="1" applyFill="1" applyBorder="1" applyAlignment="1">
      <alignment horizontal="center" vertical="center" wrapText="1"/>
    </xf>
    <xf numFmtId="0" fontId="36" fillId="10" borderId="3" xfId="1" applyFont="1" applyFill="1" applyBorder="1" applyAlignment="1">
      <alignment horizontal="center"/>
    </xf>
    <xf numFmtId="0" fontId="33" fillId="8" borderId="3" xfId="1" applyFont="1" applyFill="1" applyBorder="1" applyAlignment="1">
      <alignment horizontal="center" vertical="center" wrapText="1"/>
    </xf>
    <xf numFmtId="0" fontId="33" fillId="8" borderId="17" xfId="1" applyFont="1" applyFill="1" applyBorder="1" applyAlignment="1">
      <alignment horizontal="center" vertical="center" wrapText="1"/>
    </xf>
    <xf numFmtId="0" fontId="33" fillId="8" borderId="16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/>
    </xf>
    <xf numFmtId="0" fontId="13" fillId="0" borderId="10" xfId="1" applyBorder="1" applyAlignment="1">
      <alignment horizontal="center" textRotation="180"/>
    </xf>
    <xf numFmtId="0" fontId="26" fillId="5" borderId="6" xfId="1" applyFont="1" applyFill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9" borderId="3" xfId="1" applyFont="1" applyFill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26" fillId="8" borderId="3" xfId="1" applyFont="1" applyFill="1" applyBorder="1" applyAlignment="1">
      <alignment horizontal="center" vertical="center" wrapText="1"/>
    </xf>
    <xf numFmtId="0" fontId="26" fillId="10" borderId="3" xfId="1" applyFont="1" applyFill="1" applyBorder="1" applyAlignment="1">
      <alignment horizontal="center" vertical="center" wrapText="1"/>
    </xf>
    <xf numFmtId="0" fontId="26" fillId="7" borderId="3" xfId="1" applyFont="1" applyFill="1" applyBorder="1" applyAlignment="1">
      <alignment horizontal="center" vertical="center" wrapText="1"/>
    </xf>
    <xf numFmtId="0" fontId="33" fillId="12" borderId="6" xfId="1" applyFont="1" applyFill="1" applyBorder="1" applyAlignment="1">
      <alignment horizontal="center" vertical="center" wrapText="1"/>
    </xf>
    <xf numFmtId="0" fontId="26" fillId="6" borderId="3" xfId="1" applyFont="1" applyFill="1" applyBorder="1" applyAlignment="1">
      <alignment horizontal="center" vertical="center" wrapText="1"/>
    </xf>
    <xf numFmtId="0" fontId="26" fillId="12" borderId="3" xfId="1" applyFont="1" applyFill="1" applyBorder="1" applyAlignment="1">
      <alignment horizontal="center" vertical="center" wrapText="1"/>
    </xf>
    <xf numFmtId="0" fontId="26" fillId="9" borderId="6" xfId="1" applyFont="1" applyFill="1" applyBorder="1" applyAlignment="1">
      <alignment horizontal="center" vertical="center" wrapText="1"/>
    </xf>
    <xf numFmtId="0" fontId="26" fillId="11" borderId="3" xfId="1" applyFont="1" applyFill="1" applyBorder="1" applyAlignment="1">
      <alignment horizontal="center" vertical="center" wrapText="1"/>
    </xf>
    <xf numFmtId="0" fontId="33" fillId="10" borderId="3" xfId="1" applyFont="1" applyFill="1" applyBorder="1" applyAlignment="1">
      <alignment horizontal="center" vertical="center" wrapText="1"/>
    </xf>
    <xf numFmtId="0" fontId="33" fillId="8" borderId="25" xfId="1" applyFont="1" applyFill="1" applyBorder="1" applyAlignment="1">
      <alignment horizontal="center" vertical="center" wrapText="1"/>
    </xf>
    <xf numFmtId="0" fontId="33" fillId="8" borderId="24" xfId="1" applyFont="1" applyFill="1" applyBorder="1" applyAlignment="1">
      <alignment horizontal="center" vertical="center" wrapText="1"/>
    </xf>
    <xf numFmtId="0" fontId="33" fillId="13" borderId="3" xfId="1" applyFont="1" applyFill="1" applyBorder="1" applyAlignment="1">
      <alignment horizontal="center" vertical="center" wrapText="1"/>
    </xf>
    <xf numFmtId="0" fontId="33" fillId="13" borderId="6" xfId="1" applyFont="1" applyFill="1" applyBorder="1" applyAlignment="1">
      <alignment horizontal="center" vertical="center" wrapText="1"/>
    </xf>
    <xf numFmtId="0" fontId="36" fillId="13" borderId="3" xfId="1" applyFont="1" applyFill="1" applyBorder="1" applyAlignment="1">
      <alignment horizontal="center"/>
    </xf>
    <xf numFmtId="0" fontId="33" fillId="13" borderId="8" xfId="1" applyFont="1" applyFill="1" applyBorder="1" applyAlignment="1">
      <alignment horizontal="center" vertical="center" wrapText="1"/>
    </xf>
    <xf numFmtId="0" fontId="26" fillId="14" borderId="6" xfId="1" applyFont="1" applyFill="1" applyBorder="1" applyAlignment="1">
      <alignment horizontal="center" vertical="center" wrapText="1"/>
    </xf>
    <xf numFmtId="0" fontId="26" fillId="13" borderId="6" xfId="1" applyFont="1" applyFill="1" applyBorder="1" applyAlignment="1">
      <alignment horizontal="center" vertical="center" wrapText="1"/>
    </xf>
    <xf numFmtId="0" fontId="26" fillId="13" borderId="3" xfId="1" applyFont="1" applyFill="1" applyBorder="1" applyAlignment="1">
      <alignment horizontal="center" vertical="center" wrapText="1"/>
    </xf>
    <xf numFmtId="0" fontId="33" fillId="13" borderId="9" xfId="1" applyFont="1" applyFill="1" applyBorder="1" applyAlignment="1">
      <alignment horizontal="center" vertical="center" wrapText="1"/>
    </xf>
    <xf numFmtId="0" fontId="50" fillId="0" borderId="9" xfId="1" applyFont="1" applyBorder="1" applyAlignment="1">
      <alignment horizontal="center" vertical="center" wrapText="1"/>
    </xf>
    <xf numFmtId="0" fontId="50" fillId="0" borderId="8" xfId="1" applyFont="1" applyBorder="1" applyAlignment="1">
      <alignment horizontal="center" vertical="center" wrapText="1"/>
    </xf>
    <xf numFmtId="0" fontId="26" fillId="10" borderId="9" xfId="1" applyFont="1" applyFill="1" applyBorder="1" applyAlignment="1">
      <alignment horizontal="center" vertical="center" wrapText="1"/>
    </xf>
    <xf numFmtId="0" fontId="26" fillId="10" borderId="8" xfId="1" applyFont="1" applyFill="1" applyBorder="1" applyAlignment="1">
      <alignment horizontal="center" vertical="center" wrapText="1"/>
    </xf>
    <xf numFmtId="0" fontId="26" fillId="9" borderId="9" xfId="1" applyFont="1" applyFill="1" applyBorder="1" applyAlignment="1">
      <alignment horizontal="center" vertical="center" wrapText="1"/>
    </xf>
    <xf numFmtId="0" fontId="26" fillId="9" borderId="8" xfId="1" applyFont="1" applyFill="1" applyBorder="1" applyAlignment="1">
      <alignment horizontal="center" vertical="center" wrapText="1"/>
    </xf>
    <xf numFmtId="0" fontId="26" fillId="8" borderId="9" xfId="1" applyFont="1" applyFill="1" applyBorder="1" applyAlignment="1">
      <alignment horizontal="center" vertical="center" wrapText="1"/>
    </xf>
    <xf numFmtId="0" fontId="26" fillId="8" borderId="8" xfId="1" applyFont="1" applyFill="1" applyBorder="1" applyAlignment="1">
      <alignment horizontal="center" vertical="center" wrapText="1"/>
    </xf>
    <xf numFmtId="0" fontId="26" fillId="7" borderId="9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6" borderId="9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5" fillId="5" borderId="9" xfId="1" applyFont="1" applyFill="1" applyBorder="1" applyAlignment="1">
      <alignment horizontal="center" vertical="center" wrapText="1"/>
    </xf>
    <xf numFmtId="0" fontId="25" fillId="5" borderId="8" xfId="1" applyFont="1" applyFill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26" fillId="11" borderId="3" xfId="1" applyFont="1" applyFill="1" applyBorder="1" applyAlignment="1">
      <alignment horizontal="center" vertical="center" wrapText="1"/>
    </xf>
    <xf numFmtId="0" fontId="36" fillId="10" borderId="3" xfId="1" applyFont="1" applyFill="1" applyBorder="1" applyAlignment="1">
      <alignment horizontal="center"/>
    </xf>
    <xf numFmtId="0" fontId="26" fillId="8" borderId="3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33" fillId="10" borderId="3" xfId="1" applyFont="1" applyFill="1" applyBorder="1" applyAlignment="1">
      <alignment horizontal="center" vertical="center" wrapText="1"/>
    </xf>
    <xf numFmtId="0" fontId="26" fillId="7" borderId="3" xfId="1" applyFont="1" applyFill="1" applyBorder="1" applyAlignment="1">
      <alignment horizontal="center" vertical="center" wrapText="1"/>
    </xf>
    <xf numFmtId="0" fontId="26" fillId="10" borderId="3" xfId="1" applyFont="1" applyFill="1" applyBorder="1" applyAlignment="1">
      <alignment horizontal="center" vertical="center" wrapText="1"/>
    </xf>
    <xf numFmtId="0" fontId="26" fillId="9" borderId="3" xfId="1" applyFont="1" applyFill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33" fillId="8" borderId="9" xfId="1" applyFont="1" applyFill="1" applyBorder="1" applyAlignment="1">
      <alignment horizontal="center" vertical="center" wrapText="1"/>
    </xf>
    <xf numFmtId="0" fontId="33" fillId="8" borderId="8" xfId="1" applyFont="1" applyFill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9" borderId="6" xfId="1" applyFont="1" applyFill="1" applyBorder="1" applyAlignment="1">
      <alignment horizontal="center" vertical="center" wrapText="1"/>
    </xf>
    <xf numFmtId="0" fontId="33" fillId="8" borderId="3" xfId="1" applyFont="1" applyFill="1" applyBorder="1" applyAlignment="1">
      <alignment horizontal="center" vertical="center" wrapText="1"/>
    </xf>
    <xf numFmtId="0" fontId="33" fillId="12" borderId="6" xfId="1" applyFont="1" applyFill="1" applyBorder="1" applyAlignment="1">
      <alignment horizontal="center" vertical="center" wrapText="1"/>
    </xf>
    <xf numFmtId="0" fontId="26" fillId="6" borderId="3" xfId="1" applyFont="1" applyFill="1" applyBorder="1" applyAlignment="1">
      <alignment horizontal="center" vertical="center" wrapText="1"/>
    </xf>
    <xf numFmtId="0" fontId="26" fillId="12" borderId="3" xfId="1" applyFont="1" applyFill="1" applyBorder="1" applyAlignment="1">
      <alignment horizontal="center" vertical="center" wrapText="1"/>
    </xf>
    <xf numFmtId="0" fontId="26" fillId="5" borderId="6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/>
    </xf>
    <xf numFmtId="0" fontId="13" fillId="0" borderId="10" xfId="1" applyBorder="1" applyAlignment="1">
      <alignment horizontal="center" textRotation="180"/>
    </xf>
    <xf numFmtId="0" fontId="33" fillId="8" borderId="6" xfId="1" applyFont="1" applyFill="1" applyBorder="1" applyAlignment="1">
      <alignment horizontal="center" vertical="center" wrapText="1"/>
    </xf>
    <xf numFmtId="0" fontId="26" fillId="12" borderId="6" xfId="1" applyFont="1" applyFill="1" applyBorder="1" applyAlignment="1">
      <alignment horizontal="center" vertical="center" wrapText="1"/>
    </xf>
    <xf numFmtId="0" fontId="43" fillId="10" borderId="3" xfId="1" applyFont="1" applyFill="1" applyBorder="1" applyAlignment="1">
      <alignment horizontal="center"/>
    </xf>
    <xf numFmtId="0" fontId="33" fillId="9" borderId="9" xfId="1" applyFont="1" applyFill="1" applyBorder="1" applyAlignment="1">
      <alignment horizontal="center" vertical="center" wrapText="1"/>
    </xf>
    <xf numFmtId="0" fontId="33" fillId="9" borderId="8" xfId="1" applyFont="1" applyFill="1" applyBorder="1" applyAlignment="1">
      <alignment horizontal="center" vertical="center" wrapText="1"/>
    </xf>
    <xf numFmtId="0" fontId="33" fillId="8" borderId="17" xfId="1" applyFont="1" applyFill="1" applyBorder="1" applyAlignment="1">
      <alignment horizontal="center" vertical="center" wrapText="1"/>
    </xf>
    <xf numFmtId="0" fontId="33" fillId="8" borderId="16" xfId="1" applyFont="1" applyFill="1" applyBorder="1" applyAlignment="1">
      <alignment horizontal="center" vertical="center" wrapText="1"/>
    </xf>
    <xf numFmtId="0" fontId="53" fillId="0" borderId="0" xfId="2" applyAlignment="1"/>
    <xf numFmtId="0" fontId="25" fillId="0" borderId="0" xfId="1" applyFont="1" applyAlignment="1"/>
    <xf numFmtId="0" fontId="13" fillId="0" borderId="0" xfId="1" applyAlignment="1"/>
    <xf numFmtId="0" fontId="31" fillId="0" borderId="0" xfId="1" applyFont="1" applyAlignment="1">
      <alignment horizontal="center" vertical="center" textRotation="180"/>
    </xf>
    <xf numFmtId="0" fontId="55" fillId="0" borderId="0" xfId="1" applyFont="1"/>
    <xf numFmtId="0" fontId="55" fillId="0" borderId="0" xfId="1" applyFont="1" applyAlignment="1">
      <alignment horizontal="center" vertical="center"/>
    </xf>
    <xf numFmtId="0" fontId="1" fillId="0" borderId="0" xfId="1" applyFont="1" applyAlignment="1"/>
    <xf numFmtId="0" fontId="47" fillId="0" borderId="0" xfId="1" applyFont="1" applyAlignment="1"/>
    <xf numFmtId="0" fontId="14" fillId="0" borderId="0" xfId="1" applyFont="1" applyAlignment="1"/>
    <xf numFmtId="0" fontId="29" fillId="0" borderId="0" xfId="1" applyFont="1" applyAlignment="1"/>
    <xf numFmtId="0" fontId="13" fillId="0" borderId="15" xfId="1" applyBorder="1" applyAlignment="1"/>
    <xf numFmtId="0" fontId="13" fillId="0" borderId="14" xfId="1" applyBorder="1" applyAlignment="1"/>
    <xf numFmtId="0" fontId="25" fillId="0" borderId="15" xfId="1" applyFont="1" applyBorder="1" applyAlignment="1"/>
    <xf numFmtId="0" fontId="13" fillId="0" borderId="13" xfId="1" applyBorder="1" applyAlignment="1"/>
    <xf numFmtId="0" fontId="13" fillId="0" borderId="12" xfId="1" applyBorder="1" applyAlignment="1"/>
    <xf numFmtId="0" fontId="12" fillId="0" borderId="12" xfId="1" applyFont="1" applyBorder="1" applyAlignment="1"/>
    <xf numFmtId="0" fontId="13" fillId="0" borderId="11" xfId="1" applyBorder="1" applyAlignment="1"/>
    <xf numFmtId="0" fontId="27" fillId="0" borderId="0" xfId="1" applyFont="1" applyAlignment="1"/>
    <xf numFmtId="0" fontId="18" fillId="0" borderId="0" xfId="1" applyFont="1" applyAlignment="1"/>
    <xf numFmtId="0" fontId="56" fillId="0" borderId="0" xfId="0" applyFont="1"/>
    <xf numFmtId="0" fontId="57" fillId="0" borderId="1" xfId="0" quotePrefix="1" applyFont="1" applyFill="1" applyBorder="1" applyAlignment="1">
      <alignment vertical="center" wrapText="1"/>
    </xf>
    <xf numFmtId="0" fontId="58" fillId="0" borderId="1" xfId="0" quotePrefix="1" applyFont="1" applyFill="1" applyBorder="1" applyAlignment="1">
      <alignment vertical="center" wrapText="1"/>
    </xf>
    <xf numFmtId="0" fontId="57" fillId="0" borderId="2" xfId="0" applyFont="1" applyFill="1" applyBorder="1" applyAlignment="1">
      <alignment vertical="center" wrapText="1"/>
    </xf>
    <xf numFmtId="0" fontId="58" fillId="0" borderId="2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58" fillId="0" borderId="1" xfId="0" quotePrefix="1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1" xfId="0" quotePrefix="1" applyFont="1" applyFill="1" applyBorder="1" applyAlignment="1">
      <alignment horizontal="center" vertical="center" wrapText="1"/>
    </xf>
    <xf numFmtId="0" fontId="54" fillId="0" borderId="0" xfId="0" quotePrefix="1" applyFont="1" applyFill="1" applyAlignment="1">
      <alignment horizontal="center" wrapText="1"/>
    </xf>
    <xf numFmtId="0" fontId="58" fillId="0" borderId="1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0" fillId="0" borderId="0" xfId="0" applyFont="1" applyFill="1" applyAlignment="1">
      <alignment vertical="center"/>
    </xf>
    <xf numFmtId="0" fontId="54" fillId="0" borderId="0" xfId="0" applyFont="1" applyFill="1" applyAlignment="1"/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wrapText="1"/>
    </xf>
    <xf numFmtId="0" fontId="60" fillId="0" borderId="0" xfId="0" applyFont="1" applyFill="1" applyAlignment="1">
      <alignment horizontal="center"/>
    </xf>
    <xf numFmtId="0" fontId="57" fillId="0" borderId="1" xfId="0" applyFont="1" applyFill="1" applyBorder="1" applyAlignment="1">
      <alignment vertical="center" wrapText="1"/>
    </xf>
    <xf numFmtId="0" fontId="57" fillId="0" borderId="4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vertical="center" wrapText="1"/>
    </xf>
    <xf numFmtId="0" fontId="57" fillId="0" borderId="5" xfId="0" quotePrefix="1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61" fillId="0" borderId="0" xfId="0" applyFont="1" applyFill="1"/>
    <xf numFmtId="0" fontId="57" fillId="0" borderId="0" xfId="0" applyFont="1" applyFill="1"/>
    <xf numFmtId="0" fontId="63" fillId="0" borderId="0" xfId="0" applyFont="1" applyFill="1" applyAlignment="1">
      <alignment vertical="top"/>
    </xf>
    <xf numFmtId="0" fontId="58" fillId="0" borderId="1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8" fillId="0" borderId="5" xfId="0" quotePrefix="1" applyFont="1" applyFill="1" applyBorder="1" applyAlignment="1">
      <alignment vertical="center" wrapText="1"/>
    </xf>
    <xf numFmtId="0" fontId="64" fillId="0" borderId="0" xfId="0" applyFont="1" applyFill="1" applyAlignment="1">
      <alignment wrapText="1"/>
    </xf>
    <xf numFmtId="0" fontId="6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Normal 2" xfId="1" xr:uid="{AE468A81-33A9-DA48-934D-B297799800C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000"/>
      <rgbColor rgb="FFFF9900"/>
      <rgbColor rgb="FFFF6600"/>
      <rgbColor rgb="FF595959"/>
      <rgbColor rgb="FF969696"/>
      <rgbColor rgb="FF003366"/>
      <rgbColor rgb="FF339966"/>
      <rgbColor rgb="FF003300"/>
      <rgbColor rgb="FF262626"/>
      <rgbColor rgb="FF993300"/>
      <rgbColor rgb="FF993366"/>
      <rgbColor rgb="FF404040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esearch.montana.edu/warc/research_current/msu-ext-fruit-research-sites/docs/11%20x%2017%20Bozeman%20Orchard%20Map%20updated%20oct%202020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"/>
  <sheetViews>
    <sheetView zoomScaleNormal="100" workbookViewId="0">
      <selection activeCell="A2" sqref="A2"/>
    </sheetView>
  </sheetViews>
  <sheetFormatPr baseColWidth="10" defaultColWidth="8.83203125" defaultRowHeight="15"/>
  <cols>
    <col min="1" max="1025" width="8.6640625" customWidth="1"/>
  </cols>
  <sheetData>
    <row r="2" spans="1:1">
      <c r="A2" s="1" t="s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6"/>
  <sheetViews>
    <sheetView topLeftCell="A49" zoomScaleNormal="100" workbookViewId="0">
      <selection activeCell="F3" sqref="F3"/>
    </sheetView>
  </sheetViews>
  <sheetFormatPr baseColWidth="10" defaultColWidth="8.83203125" defaultRowHeight="15"/>
  <cols>
    <col min="1" max="1" width="8.1640625" customWidth="1"/>
    <col min="2" max="2" width="8.33203125" customWidth="1"/>
    <col min="3" max="3" width="10.83203125" customWidth="1"/>
    <col min="4" max="4" width="20.83203125" customWidth="1"/>
    <col min="5" max="5" width="16.1640625" customWidth="1"/>
    <col min="6" max="6" width="9.33203125" customWidth="1"/>
    <col min="7" max="7" width="12.33203125" customWidth="1"/>
    <col min="8" max="8" width="36.83203125" customWidth="1"/>
    <col min="9" max="9" width="47.1640625" customWidth="1"/>
    <col min="10" max="10" width="30.33203125" customWidth="1"/>
    <col min="11" max="11" width="18.5" customWidth="1"/>
    <col min="12" max="12" width="19.83203125" customWidth="1"/>
    <col min="13" max="13" width="20.83203125" customWidth="1"/>
    <col min="14" max="15" width="20.5" customWidth="1"/>
    <col min="16" max="16" width="20.83203125" customWidth="1"/>
    <col min="17" max="17" width="19.1640625" customWidth="1"/>
    <col min="18" max="18" width="20.5" customWidth="1"/>
    <col min="19" max="23" width="18.83203125" customWidth="1"/>
    <col min="24" max="24" width="19.6640625" customWidth="1"/>
    <col min="25" max="26" width="20.5" customWidth="1"/>
    <col min="27" max="1025" width="8.6640625" customWidth="1"/>
  </cols>
  <sheetData>
    <row r="1" spans="1:26" s="2" customFormat="1" ht="126" customHeight="1">
      <c r="A1" s="2" t="s">
        <v>367</v>
      </c>
      <c r="B1" s="2" t="s">
        <v>75</v>
      </c>
      <c r="C1" s="2" t="s">
        <v>76</v>
      </c>
      <c r="D1" s="2" t="s">
        <v>77</v>
      </c>
      <c r="E1" s="2" t="s">
        <v>188</v>
      </c>
      <c r="F1" s="2" t="s">
        <v>78</v>
      </c>
      <c r="G1" s="2" t="s">
        <v>83</v>
      </c>
      <c r="H1" s="2" t="s">
        <v>84</v>
      </c>
      <c r="I1" s="2" t="s">
        <v>85</v>
      </c>
      <c r="J1" s="2" t="s">
        <v>86</v>
      </c>
      <c r="K1" s="2" t="s">
        <v>87</v>
      </c>
      <c r="L1" s="2" t="s">
        <v>368</v>
      </c>
      <c r="M1" s="2" t="s">
        <v>88</v>
      </c>
      <c r="N1" s="2" t="s">
        <v>89</v>
      </c>
      <c r="O1" s="2" t="s">
        <v>90</v>
      </c>
      <c r="P1" s="2" t="s">
        <v>91</v>
      </c>
      <c r="Q1" s="2" t="s">
        <v>92</v>
      </c>
      <c r="R1" s="2" t="s">
        <v>93</v>
      </c>
      <c r="S1" s="2" t="s">
        <v>94</v>
      </c>
      <c r="T1" s="2" t="s">
        <v>95</v>
      </c>
      <c r="U1" s="2" t="s">
        <v>96</v>
      </c>
      <c r="V1" s="2" t="s">
        <v>97</v>
      </c>
      <c r="W1" s="2" t="s">
        <v>98</v>
      </c>
      <c r="X1" s="2" t="s">
        <v>99</v>
      </c>
      <c r="Y1" s="2" t="s">
        <v>100</v>
      </c>
      <c r="Z1" s="2" t="s">
        <v>101</v>
      </c>
    </row>
    <row r="2" spans="1:26">
      <c r="A2" s="11"/>
      <c r="B2" s="11" t="s">
        <v>369</v>
      </c>
      <c r="C2" s="11" t="s">
        <v>102</v>
      </c>
      <c r="D2" s="11" t="s">
        <v>190</v>
      </c>
      <c r="E2" s="11"/>
      <c r="F2" s="11"/>
      <c r="G2" s="11">
        <v>2013</v>
      </c>
      <c r="H2" s="11"/>
      <c r="I2" s="11" t="s">
        <v>370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1"/>
      <c r="B3" s="11" t="s">
        <v>369</v>
      </c>
      <c r="C3" s="11" t="s">
        <v>102</v>
      </c>
      <c r="D3" s="11" t="s">
        <v>190</v>
      </c>
      <c r="E3" s="11"/>
      <c r="F3" s="11"/>
      <c r="G3" s="11">
        <v>2013</v>
      </c>
      <c r="H3" s="11"/>
      <c r="I3" s="11" t="s">
        <v>371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11"/>
      <c r="B4" s="11" t="s">
        <v>369</v>
      </c>
      <c r="C4" s="11" t="s">
        <v>102</v>
      </c>
      <c r="D4" s="11" t="s">
        <v>190</v>
      </c>
      <c r="E4" s="11"/>
      <c r="F4" s="11"/>
      <c r="G4" s="11">
        <v>2013</v>
      </c>
      <c r="H4" s="11"/>
      <c r="I4" s="11" t="s">
        <v>372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B5" t="s">
        <v>369</v>
      </c>
      <c r="C5" t="s">
        <v>102</v>
      </c>
      <c r="D5" t="s">
        <v>196</v>
      </c>
      <c r="G5">
        <v>2013</v>
      </c>
      <c r="I5" t="s">
        <v>373</v>
      </c>
      <c r="J5" t="s">
        <v>298</v>
      </c>
      <c r="K5" t="s">
        <v>7</v>
      </c>
    </row>
    <row r="6" spans="1:26">
      <c r="B6" t="s">
        <v>369</v>
      </c>
      <c r="C6" t="s">
        <v>102</v>
      </c>
      <c r="D6" t="s">
        <v>196</v>
      </c>
      <c r="G6">
        <v>2013</v>
      </c>
      <c r="H6" t="s">
        <v>374</v>
      </c>
      <c r="I6" t="s">
        <v>375</v>
      </c>
      <c r="J6" t="s">
        <v>376</v>
      </c>
      <c r="K6" t="s">
        <v>7</v>
      </c>
    </row>
    <row r="7" spans="1:26">
      <c r="B7" t="s">
        <v>369</v>
      </c>
      <c r="C7" t="s">
        <v>102</v>
      </c>
      <c r="D7" t="s">
        <v>196</v>
      </c>
      <c r="G7">
        <v>2013</v>
      </c>
      <c r="J7" t="s">
        <v>376</v>
      </c>
      <c r="K7" t="s">
        <v>7</v>
      </c>
    </row>
    <row r="8" spans="1:26">
      <c r="A8" s="11"/>
      <c r="B8" s="11" t="s">
        <v>369</v>
      </c>
      <c r="C8" s="11" t="s">
        <v>102</v>
      </c>
      <c r="D8" s="11" t="s">
        <v>270</v>
      </c>
      <c r="E8" s="11"/>
      <c r="F8" s="11"/>
      <c r="G8" s="11">
        <v>2013</v>
      </c>
      <c r="H8" s="11" t="s">
        <v>377</v>
      </c>
      <c r="I8" s="11" t="s">
        <v>378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11"/>
      <c r="B9" s="11" t="s">
        <v>369</v>
      </c>
      <c r="C9" s="11" t="s">
        <v>102</v>
      </c>
      <c r="D9" s="11" t="s">
        <v>270</v>
      </c>
      <c r="E9" s="11"/>
      <c r="F9" s="11"/>
      <c r="G9" s="11">
        <v>2013</v>
      </c>
      <c r="H9" s="11" t="s">
        <v>377</v>
      </c>
      <c r="I9" s="11" t="s">
        <v>379</v>
      </c>
      <c r="J9" s="11" t="s">
        <v>298</v>
      </c>
      <c r="K9" s="11" t="s">
        <v>380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11"/>
      <c r="B10" s="11" t="s">
        <v>369</v>
      </c>
      <c r="C10" s="11" t="s">
        <v>102</v>
      </c>
      <c r="D10" s="11" t="s">
        <v>270</v>
      </c>
      <c r="E10" s="11"/>
      <c r="F10" s="11"/>
      <c r="G10" s="11">
        <v>2013</v>
      </c>
      <c r="H10" s="11"/>
      <c r="I10" s="11" t="s">
        <v>298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B11" t="s">
        <v>369</v>
      </c>
      <c r="C11" t="s">
        <v>102</v>
      </c>
      <c r="D11" t="s">
        <v>203</v>
      </c>
      <c r="G11">
        <v>2013</v>
      </c>
      <c r="H11" t="s">
        <v>230</v>
      </c>
      <c r="I11" t="s">
        <v>381</v>
      </c>
    </row>
    <row r="12" spans="1:26">
      <c r="B12" t="s">
        <v>369</v>
      </c>
      <c r="C12" t="s">
        <v>102</v>
      </c>
      <c r="D12" t="s">
        <v>203</v>
      </c>
      <c r="G12">
        <v>2013</v>
      </c>
      <c r="H12" t="s">
        <v>377</v>
      </c>
      <c r="J12" t="s">
        <v>382</v>
      </c>
    </row>
    <row r="13" spans="1:26">
      <c r="B13" t="s">
        <v>369</v>
      </c>
      <c r="C13" t="s">
        <v>102</v>
      </c>
      <c r="D13" t="s">
        <v>203</v>
      </c>
      <c r="G13">
        <v>2013</v>
      </c>
      <c r="H13" t="s">
        <v>230</v>
      </c>
    </row>
    <row r="14" spans="1:26">
      <c r="A14" s="11"/>
      <c r="B14" s="11" t="s">
        <v>369</v>
      </c>
      <c r="C14" s="11" t="s">
        <v>102</v>
      </c>
      <c r="D14" s="11" t="s">
        <v>383</v>
      </c>
      <c r="E14" s="11"/>
      <c r="F14" s="11"/>
      <c r="G14" s="11">
        <v>2013</v>
      </c>
      <c r="H14" s="11"/>
      <c r="I14" s="11" t="s">
        <v>373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B15" t="s">
        <v>369</v>
      </c>
      <c r="C15" t="s">
        <v>102</v>
      </c>
      <c r="D15" t="s">
        <v>212</v>
      </c>
      <c r="G15">
        <v>2013</v>
      </c>
      <c r="H15" t="s">
        <v>384</v>
      </c>
      <c r="I15" t="s">
        <v>298</v>
      </c>
      <c r="J15" t="s">
        <v>385</v>
      </c>
      <c r="K15" t="s">
        <v>386</v>
      </c>
    </row>
    <row r="16" spans="1:26">
      <c r="B16" t="s">
        <v>369</v>
      </c>
      <c r="C16" t="s">
        <v>102</v>
      </c>
      <c r="D16" t="s">
        <v>212</v>
      </c>
      <c r="G16">
        <v>2013</v>
      </c>
      <c r="I16" t="s">
        <v>387</v>
      </c>
    </row>
    <row r="17" spans="1:26">
      <c r="B17" t="s">
        <v>369</v>
      </c>
      <c r="C17" t="s">
        <v>102</v>
      </c>
      <c r="D17" t="s">
        <v>212</v>
      </c>
      <c r="G17">
        <v>2013</v>
      </c>
      <c r="I17" t="s">
        <v>298</v>
      </c>
    </row>
    <row r="18" spans="1:26">
      <c r="B18" t="s">
        <v>369</v>
      </c>
      <c r="C18" t="s">
        <v>102</v>
      </c>
      <c r="D18" t="s">
        <v>212</v>
      </c>
      <c r="G18">
        <v>2013</v>
      </c>
      <c r="K18" t="s">
        <v>380</v>
      </c>
    </row>
    <row r="19" spans="1:26">
      <c r="A19" s="11"/>
      <c r="B19" s="11" t="s">
        <v>369</v>
      </c>
      <c r="C19" s="11" t="s">
        <v>102</v>
      </c>
      <c r="D19" s="11" t="s">
        <v>388</v>
      </c>
      <c r="E19" s="11"/>
      <c r="F19" s="11"/>
      <c r="G19" s="11">
        <v>2013</v>
      </c>
      <c r="H19" s="11" t="s">
        <v>389</v>
      </c>
      <c r="I19" s="11"/>
      <c r="J19" s="11" t="s">
        <v>390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11"/>
      <c r="B20" s="11" t="s">
        <v>369</v>
      </c>
      <c r="C20" s="11" t="s">
        <v>102</v>
      </c>
      <c r="D20" s="11" t="s">
        <v>391</v>
      </c>
      <c r="E20" s="11"/>
      <c r="F20" s="11"/>
      <c r="G20" s="11">
        <v>2013</v>
      </c>
      <c r="H20" s="11" t="s">
        <v>389</v>
      </c>
      <c r="I20" s="11" t="s">
        <v>392</v>
      </c>
      <c r="J20" s="11" t="s">
        <v>393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11"/>
      <c r="B21" s="11" t="s">
        <v>369</v>
      </c>
      <c r="C21" s="11" t="s">
        <v>102</v>
      </c>
      <c r="D21" s="11" t="s">
        <v>394</v>
      </c>
      <c r="E21" s="11"/>
      <c r="F21" s="11"/>
      <c r="G21" s="11">
        <v>2013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11"/>
      <c r="B22" s="11" t="s">
        <v>369</v>
      </c>
      <c r="C22" s="11" t="s">
        <v>102</v>
      </c>
      <c r="D22" s="11" t="s">
        <v>395</v>
      </c>
      <c r="E22" s="11"/>
      <c r="F22" s="11"/>
      <c r="G22" s="11">
        <v>2013</v>
      </c>
      <c r="H22" s="11"/>
      <c r="I22" s="11" t="s">
        <v>396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B23" t="s">
        <v>369</v>
      </c>
      <c r="C23" t="s">
        <v>102</v>
      </c>
      <c r="D23" t="s">
        <v>214</v>
      </c>
      <c r="G23">
        <v>2013</v>
      </c>
      <c r="I23" t="s">
        <v>373</v>
      </c>
      <c r="J23" t="s">
        <v>6</v>
      </c>
    </row>
    <row r="24" spans="1:26">
      <c r="B24" t="s">
        <v>369</v>
      </c>
      <c r="C24" t="s">
        <v>102</v>
      </c>
      <c r="D24" t="s">
        <v>214</v>
      </c>
      <c r="G24">
        <v>2013</v>
      </c>
      <c r="I24" t="s">
        <v>373</v>
      </c>
    </row>
    <row r="25" spans="1:26">
      <c r="B25" t="s">
        <v>369</v>
      </c>
      <c r="C25" t="s">
        <v>102</v>
      </c>
      <c r="D25" t="s">
        <v>214</v>
      </c>
      <c r="G25">
        <v>2013</v>
      </c>
      <c r="H25" t="s">
        <v>397</v>
      </c>
      <c r="I25" t="s">
        <v>373</v>
      </c>
    </row>
    <row r="26" spans="1:26">
      <c r="A26" s="11"/>
      <c r="B26" s="11" t="s">
        <v>369</v>
      </c>
      <c r="C26" s="11" t="s">
        <v>102</v>
      </c>
      <c r="D26" s="11" t="s">
        <v>398</v>
      </c>
      <c r="E26" s="11"/>
      <c r="F26" s="11"/>
      <c r="G26" s="11">
        <v>2013</v>
      </c>
      <c r="H26" s="11"/>
      <c r="I26" s="11" t="s">
        <v>399</v>
      </c>
      <c r="J26" s="11" t="s">
        <v>400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B27" t="s">
        <v>369</v>
      </c>
      <c r="C27" t="s">
        <v>102</v>
      </c>
      <c r="D27" t="s">
        <v>401</v>
      </c>
      <c r="G27">
        <v>2013</v>
      </c>
      <c r="I27" t="s">
        <v>402</v>
      </c>
      <c r="J27" t="s">
        <v>403</v>
      </c>
    </row>
    <row r="28" spans="1:26">
      <c r="A28" s="11"/>
      <c r="B28" s="11" t="s">
        <v>369</v>
      </c>
      <c r="C28" s="11" t="s">
        <v>102</v>
      </c>
      <c r="D28" s="11" t="s">
        <v>383</v>
      </c>
      <c r="E28" s="11"/>
      <c r="F28" s="11"/>
      <c r="G28" s="11">
        <v>2013</v>
      </c>
      <c r="H28" s="11"/>
      <c r="I28" s="11" t="s">
        <v>404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11"/>
      <c r="B29" s="11" t="s">
        <v>369</v>
      </c>
      <c r="C29" s="11" t="s">
        <v>102</v>
      </c>
      <c r="D29" s="11" t="s">
        <v>383</v>
      </c>
      <c r="E29" s="11"/>
      <c r="F29" s="11"/>
      <c r="G29" s="11">
        <v>2013</v>
      </c>
      <c r="H29" s="11"/>
      <c r="I29" s="11" t="s">
        <v>404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11"/>
      <c r="B30" s="11" t="s">
        <v>369</v>
      </c>
      <c r="C30" s="11" t="s">
        <v>102</v>
      </c>
      <c r="D30" s="11" t="s">
        <v>405</v>
      </c>
      <c r="E30" s="11"/>
      <c r="F30" s="11"/>
      <c r="G30" s="11">
        <v>2013</v>
      </c>
      <c r="H30" s="11"/>
      <c r="I30" s="11" t="s">
        <v>406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B31" t="s">
        <v>369</v>
      </c>
      <c r="C31" t="s">
        <v>102</v>
      </c>
      <c r="D31" t="s">
        <v>145</v>
      </c>
      <c r="G31">
        <v>2013</v>
      </c>
      <c r="I31" t="s">
        <v>407</v>
      </c>
    </row>
    <row r="32" spans="1:26">
      <c r="B32" t="s">
        <v>369</v>
      </c>
      <c r="C32" t="s">
        <v>102</v>
      </c>
      <c r="D32" t="s">
        <v>145</v>
      </c>
      <c r="G32">
        <v>2013</v>
      </c>
      <c r="I32" t="s">
        <v>407</v>
      </c>
    </row>
    <row r="33" spans="1:26">
      <c r="A33" s="11"/>
      <c r="B33" s="11" t="s">
        <v>369</v>
      </c>
      <c r="C33" s="11" t="s">
        <v>102</v>
      </c>
      <c r="D33" s="11" t="s">
        <v>408</v>
      </c>
      <c r="E33" s="11"/>
      <c r="F33" s="11"/>
      <c r="G33" s="11">
        <v>2013</v>
      </c>
      <c r="H33" s="11"/>
      <c r="I33" s="11" t="s">
        <v>409</v>
      </c>
      <c r="J33" s="11" t="s">
        <v>390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11"/>
      <c r="B34" s="11" t="s">
        <v>369</v>
      </c>
      <c r="C34" s="11" t="s">
        <v>102</v>
      </c>
      <c r="D34" s="11" t="s">
        <v>408</v>
      </c>
      <c r="E34" s="11"/>
      <c r="F34" s="11"/>
      <c r="G34" s="11">
        <v>2013</v>
      </c>
      <c r="H34" s="11"/>
      <c r="I34" s="11" t="s">
        <v>409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B35" t="s">
        <v>369</v>
      </c>
      <c r="C35" t="s">
        <v>102</v>
      </c>
      <c r="D35" t="s">
        <v>410</v>
      </c>
      <c r="G35">
        <v>2013</v>
      </c>
      <c r="J35" t="s">
        <v>411</v>
      </c>
    </row>
    <row r="36" spans="1:26">
      <c r="B36" t="s">
        <v>369</v>
      </c>
      <c r="C36" t="s">
        <v>102</v>
      </c>
      <c r="D36" t="s">
        <v>410</v>
      </c>
      <c r="G36">
        <v>2013</v>
      </c>
      <c r="J36" t="s">
        <v>412</v>
      </c>
    </row>
    <row r="37" spans="1:26">
      <c r="B37" t="s">
        <v>369</v>
      </c>
      <c r="C37" t="s">
        <v>102</v>
      </c>
      <c r="D37" t="s">
        <v>410</v>
      </c>
      <c r="G37">
        <v>2013</v>
      </c>
    </row>
    <row r="38" spans="1:26">
      <c r="A38" s="11"/>
      <c r="B38" s="11" t="s">
        <v>369</v>
      </c>
      <c r="C38" s="11" t="s">
        <v>102</v>
      </c>
      <c r="D38" s="11" t="s">
        <v>413</v>
      </c>
      <c r="E38" s="11"/>
      <c r="F38" s="11"/>
      <c r="G38" s="11">
        <v>2013</v>
      </c>
      <c r="H38" s="11"/>
      <c r="I38" s="11"/>
      <c r="J38" s="11" t="s">
        <v>6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1"/>
      <c r="B39" s="11" t="s">
        <v>369</v>
      </c>
      <c r="C39" s="11" t="s">
        <v>102</v>
      </c>
      <c r="D39" s="11" t="s">
        <v>413</v>
      </c>
      <c r="E39" s="11"/>
      <c r="F39" s="11"/>
      <c r="G39" s="11">
        <v>2013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B40" t="s">
        <v>369</v>
      </c>
      <c r="C40" t="s">
        <v>102</v>
      </c>
      <c r="D40" t="s">
        <v>212</v>
      </c>
      <c r="G40">
        <v>2013</v>
      </c>
      <c r="J40" t="s">
        <v>400</v>
      </c>
    </row>
    <row r="41" spans="1:26">
      <c r="A41" s="11"/>
      <c r="B41" s="11" t="s">
        <v>369</v>
      </c>
      <c r="C41" s="11" t="s">
        <v>102</v>
      </c>
      <c r="D41" s="11" t="s">
        <v>414</v>
      </c>
      <c r="E41" s="11"/>
      <c r="F41" s="11"/>
      <c r="G41" s="11">
        <v>2013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>
      <c r="B42" t="s">
        <v>369</v>
      </c>
      <c r="C42" t="s">
        <v>102</v>
      </c>
      <c r="D42" t="s">
        <v>415</v>
      </c>
      <c r="G42">
        <v>2013</v>
      </c>
      <c r="J42" t="s">
        <v>6</v>
      </c>
    </row>
    <row r="43" spans="1:26">
      <c r="A43" s="11"/>
      <c r="B43" s="11" t="s">
        <v>369</v>
      </c>
      <c r="C43" s="11" t="s">
        <v>102</v>
      </c>
      <c r="D43" s="11" t="s">
        <v>416</v>
      </c>
      <c r="E43" s="11"/>
      <c r="F43" s="11"/>
      <c r="G43" s="11">
        <v>2013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11"/>
      <c r="B44" s="11" t="s">
        <v>369</v>
      </c>
      <c r="C44" s="11" t="s">
        <v>102</v>
      </c>
      <c r="D44" s="11" t="s">
        <v>417</v>
      </c>
      <c r="E44" s="11"/>
      <c r="F44" s="11"/>
      <c r="G44" s="11">
        <v>2013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11"/>
      <c r="B45" s="11" t="s">
        <v>369</v>
      </c>
      <c r="C45" s="11" t="s">
        <v>102</v>
      </c>
      <c r="D45" s="11" t="s">
        <v>418</v>
      </c>
      <c r="E45" s="11"/>
      <c r="F45" s="11"/>
      <c r="G45" s="11">
        <v>2013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B46" t="s">
        <v>369</v>
      </c>
      <c r="C46" t="s">
        <v>102</v>
      </c>
      <c r="D46" t="s">
        <v>419</v>
      </c>
      <c r="G46">
        <v>2013</v>
      </c>
    </row>
    <row r="47" spans="1:26">
      <c r="B47" t="s">
        <v>369</v>
      </c>
      <c r="C47" t="s">
        <v>102</v>
      </c>
      <c r="D47" t="s">
        <v>420</v>
      </c>
      <c r="G47">
        <v>2013</v>
      </c>
      <c r="I47" t="s">
        <v>396</v>
      </c>
    </row>
    <row r="48" spans="1:26">
      <c r="A48" s="11"/>
      <c r="B48" s="11" t="s">
        <v>369</v>
      </c>
      <c r="C48" s="11" t="s">
        <v>102</v>
      </c>
      <c r="D48" s="11" t="s">
        <v>421</v>
      </c>
      <c r="E48" s="11"/>
      <c r="F48" s="11"/>
      <c r="G48" s="11">
        <v>2013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11"/>
      <c r="B49" s="11" t="s">
        <v>369</v>
      </c>
      <c r="C49" s="11" t="s">
        <v>102</v>
      </c>
      <c r="D49" s="11" t="s">
        <v>421</v>
      </c>
      <c r="E49" s="11"/>
      <c r="F49" s="11"/>
      <c r="G49" s="11">
        <v>2013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>
      <c r="A50" s="11"/>
      <c r="B50" s="11" t="s">
        <v>369</v>
      </c>
      <c r="C50" s="11" t="s">
        <v>102</v>
      </c>
      <c r="D50" s="11" t="s">
        <v>421</v>
      </c>
      <c r="E50" s="11"/>
      <c r="F50" s="11"/>
      <c r="G50" s="11">
        <v>2013</v>
      </c>
      <c r="H50" s="11"/>
      <c r="I50" s="11"/>
      <c r="J50" s="11" t="s">
        <v>6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>
      <c r="B51" t="s">
        <v>369</v>
      </c>
      <c r="C51" t="s">
        <v>147</v>
      </c>
      <c r="D51" t="s">
        <v>422</v>
      </c>
      <c r="G51">
        <v>2013</v>
      </c>
    </row>
    <row r="52" spans="1:26">
      <c r="B52" t="s">
        <v>369</v>
      </c>
      <c r="C52" t="s">
        <v>147</v>
      </c>
      <c r="D52" t="s">
        <v>151</v>
      </c>
      <c r="G52">
        <v>2013</v>
      </c>
      <c r="I52" t="s">
        <v>423</v>
      </c>
    </row>
    <row r="53" spans="1:26">
      <c r="B53" t="s">
        <v>369</v>
      </c>
      <c r="C53" t="s">
        <v>147</v>
      </c>
      <c r="D53" t="s">
        <v>153</v>
      </c>
      <c r="G53">
        <v>2013</v>
      </c>
      <c r="H53" t="s">
        <v>424</v>
      </c>
      <c r="I53" t="s">
        <v>425</v>
      </c>
    </row>
    <row r="54" spans="1:26">
      <c r="A54" s="11"/>
      <c r="B54" s="11" t="s">
        <v>369</v>
      </c>
      <c r="C54" s="11" t="s">
        <v>147</v>
      </c>
      <c r="D54" s="11" t="s">
        <v>225</v>
      </c>
      <c r="E54" s="11"/>
      <c r="F54" s="11"/>
      <c r="G54" s="11">
        <v>2013</v>
      </c>
      <c r="H54" s="11" t="s">
        <v>426</v>
      </c>
      <c r="I54" s="11" t="s">
        <v>427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>
      <c r="A55" s="11"/>
      <c r="B55" s="11" t="s">
        <v>369</v>
      </c>
      <c r="C55" s="11" t="s">
        <v>147</v>
      </c>
      <c r="D55" s="11" t="s">
        <v>225</v>
      </c>
      <c r="E55" s="11"/>
      <c r="F55" s="11"/>
      <c r="G55" s="11">
        <v>2013</v>
      </c>
      <c r="H55" s="11" t="s">
        <v>426</v>
      </c>
      <c r="I55" s="11" t="s">
        <v>428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>
      <c r="A56" s="11"/>
      <c r="B56" s="11" t="s">
        <v>369</v>
      </c>
      <c r="C56" s="11" t="s">
        <v>147</v>
      </c>
      <c r="D56" s="11" t="s">
        <v>225</v>
      </c>
      <c r="E56" s="11"/>
      <c r="F56" s="11"/>
      <c r="G56" s="11">
        <v>2013</v>
      </c>
      <c r="H56" s="11" t="s">
        <v>426</v>
      </c>
      <c r="I56" s="11" t="s">
        <v>429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>
      <c r="B57" t="s">
        <v>369</v>
      </c>
      <c r="C57" t="s">
        <v>147</v>
      </c>
      <c r="D57" t="s">
        <v>157</v>
      </c>
      <c r="G57">
        <v>2013</v>
      </c>
      <c r="H57" t="s">
        <v>430</v>
      </c>
    </row>
    <row r="58" spans="1:26">
      <c r="B58" t="s">
        <v>369</v>
      </c>
      <c r="C58" t="s">
        <v>147</v>
      </c>
      <c r="D58" t="s">
        <v>157</v>
      </c>
      <c r="G58">
        <v>2013</v>
      </c>
      <c r="H58" t="s">
        <v>377</v>
      </c>
    </row>
    <row r="59" spans="1:26">
      <c r="B59" t="s">
        <v>369</v>
      </c>
      <c r="C59" t="s">
        <v>147</v>
      </c>
      <c r="D59" t="s">
        <v>157</v>
      </c>
      <c r="G59">
        <v>2013</v>
      </c>
      <c r="H59" t="s">
        <v>377</v>
      </c>
    </row>
    <row r="60" spans="1:26">
      <c r="A60" s="11"/>
      <c r="B60" s="11" t="s">
        <v>369</v>
      </c>
      <c r="C60" s="11" t="s">
        <v>147</v>
      </c>
      <c r="D60" s="11" t="s">
        <v>331</v>
      </c>
      <c r="E60" s="11"/>
      <c r="F60" s="11"/>
      <c r="G60" s="11">
        <v>2013</v>
      </c>
      <c r="H60" s="11" t="s">
        <v>389</v>
      </c>
      <c r="I60" s="11" t="s">
        <v>431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>
      <c r="A61" s="11"/>
      <c r="B61" s="11" t="s">
        <v>369</v>
      </c>
      <c r="C61" s="11" t="s">
        <v>147</v>
      </c>
      <c r="D61" s="11" t="s">
        <v>331</v>
      </c>
      <c r="E61" s="11"/>
      <c r="F61" s="11"/>
      <c r="G61" s="11">
        <v>2013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>
      <c r="A62" s="11"/>
      <c r="B62" s="11" t="s">
        <v>369</v>
      </c>
      <c r="C62" s="11" t="s">
        <v>147</v>
      </c>
      <c r="D62" s="11" t="s">
        <v>331</v>
      </c>
      <c r="E62" s="11"/>
      <c r="F62" s="11"/>
      <c r="G62" s="11">
        <v>2013</v>
      </c>
      <c r="H62" s="11" t="s">
        <v>432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>
      <c r="B63" t="s">
        <v>369</v>
      </c>
      <c r="C63" t="s">
        <v>147</v>
      </c>
      <c r="D63" t="s">
        <v>433</v>
      </c>
      <c r="G63">
        <v>2013</v>
      </c>
      <c r="H63" t="s">
        <v>434</v>
      </c>
      <c r="I63" t="s">
        <v>435</v>
      </c>
    </row>
    <row r="64" spans="1:26">
      <c r="B64" t="s">
        <v>369</v>
      </c>
      <c r="C64" t="s">
        <v>147</v>
      </c>
      <c r="D64" t="s">
        <v>436</v>
      </c>
      <c r="G64">
        <v>2013</v>
      </c>
      <c r="H64" t="s">
        <v>437</v>
      </c>
      <c r="I64" t="s">
        <v>435</v>
      </c>
    </row>
    <row r="65" spans="1:26">
      <c r="B65" t="s">
        <v>369</v>
      </c>
      <c r="C65" t="s">
        <v>147</v>
      </c>
      <c r="D65" t="s">
        <v>438</v>
      </c>
      <c r="G65">
        <v>2013</v>
      </c>
      <c r="I65" t="s">
        <v>439</v>
      </c>
    </row>
    <row r="66" spans="1:26">
      <c r="B66" t="s">
        <v>369</v>
      </c>
      <c r="C66" t="s">
        <v>147</v>
      </c>
      <c r="D66" t="s">
        <v>440</v>
      </c>
      <c r="G66">
        <v>2013</v>
      </c>
      <c r="I66" t="s">
        <v>441</v>
      </c>
    </row>
    <row r="67" spans="1:26">
      <c r="A67" s="11"/>
      <c r="B67" s="11" t="s">
        <v>369</v>
      </c>
      <c r="C67" s="11" t="s">
        <v>147</v>
      </c>
      <c r="D67" s="11" t="s">
        <v>234</v>
      </c>
      <c r="E67" s="11"/>
      <c r="F67" s="11"/>
      <c r="G67" s="11">
        <v>2013</v>
      </c>
      <c r="H67" s="11"/>
      <c r="I67" s="11" t="s">
        <v>373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>
      <c r="A68" s="11"/>
      <c r="B68" s="11" t="s">
        <v>369</v>
      </c>
      <c r="C68" s="11" t="s">
        <v>147</v>
      </c>
      <c r="D68" s="11" t="s">
        <v>234</v>
      </c>
      <c r="E68" s="11"/>
      <c r="F68" s="11"/>
      <c r="G68" s="11">
        <v>2013</v>
      </c>
      <c r="H68" s="11"/>
      <c r="I68" s="11" t="s">
        <v>442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>
      <c r="A69" s="11"/>
      <c r="B69" s="11" t="s">
        <v>369</v>
      </c>
      <c r="C69" s="11" t="s">
        <v>147</v>
      </c>
      <c r="D69" s="11" t="s">
        <v>234</v>
      </c>
      <c r="E69" s="11"/>
      <c r="F69" s="11"/>
      <c r="G69" s="11">
        <v>2013</v>
      </c>
      <c r="H69" s="11"/>
      <c r="I69" s="11" t="s">
        <v>442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>
      <c r="A70" s="11"/>
      <c r="B70" s="11" t="s">
        <v>369</v>
      </c>
      <c r="C70" s="11" t="s">
        <v>147</v>
      </c>
      <c r="D70" s="11" t="s">
        <v>443</v>
      </c>
      <c r="E70" s="11"/>
      <c r="F70" s="11"/>
      <c r="G70" s="11">
        <v>2013</v>
      </c>
      <c r="H70" s="11"/>
      <c r="I70" s="11" t="s">
        <v>444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11"/>
      <c r="B71" s="11" t="s">
        <v>369</v>
      </c>
      <c r="C71" s="11" t="s">
        <v>147</v>
      </c>
      <c r="D71" s="11" t="s">
        <v>445</v>
      </c>
      <c r="E71" s="11"/>
      <c r="F71" s="11"/>
      <c r="G71" s="11">
        <v>2013</v>
      </c>
      <c r="H71" s="11"/>
      <c r="I71" s="11" t="s">
        <v>444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B72" t="s">
        <v>369</v>
      </c>
      <c r="C72" t="s">
        <v>147</v>
      </c>
      <c r="D72" t="s">
        <v>237</v>
      </c>
      <c r="G72">
        <v>2013</v>
      </c>
    </row>
    <row r="73" spans="1:26">
      <c r="B73" t="s">
        <v>369</v>
      </c>
      <c r="C73" t="s">
        <v>147</v>
      </c>
      <c r="D73" t="s">
        <v>237</v>
      </c>
      <c r="G73">
        <v>2013</v>
      </c>
      <c r="H73" t="s">
        <v>446</v>
      </c>
      <c r="I73" t="s">
        <v>447</v>
      </c>
    </row>
    <row r="74" spans="1:26">
      <c r="B74" t="s">
        <v>369</v>
      </c>
      <c r="C74" t="s">
        <v>147</v>
      </c>
      <c r="D74" t="s">
        <v>237</v>
      </c>
      <c r="G74">
        <v>2013</v>
      </c>
    </row>
    <row r="75" spans="1:26">
      <c r="A75" s="11"/>
      <c r="B75" s="11" t="s">
        <v>369</v>
      </c>
      <c r="C75" s="11" t="s">
        <v>147</v>
      </c>
      <c r="D75" s="11" t="s">
        <v>448</v>
      </c>
      <c r="E75" s="11"/>
      <c r="F75" s="11"/>
      <c r="G75" s="11">
        <v>2013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>
      <c r="A76" s="11"/>
      <c r="B76" s="11" t="s">
        <v>369</v>
      </c>
      <c r="C76" s="11" t="s">
        <v>147</v>
      </c>
      <c r="D76" s="11" t="s">
        <v>449</v>
      </c>
      <c r="E76" s="11"/>
      <c r="F76" s="11"/>
      <c r="G76" s="11">
        <v>2013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>
      <c r="A77" s="11"/>
      <c r="B77" s="11" t="s">
        <v>369</v>
      </c>
      <c r="C77" s="11" t="s">
        <v>147</v>
      </c>
      <c r="D77" s="11" t="s">
        <v>450</v>
      </c>
      <c r="E77" s="11"/>
      <c r="F77" s="11"/>
      <c r="G77" s="11">
        <v>2013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>
      <c r="B78" t="s">
        <v>369</v>
      </c>
      <c r="C78" t="s">
        <v>241</v>
      </c>
      <c r="D78" t="s">
        <v>242</v>
      </c>
      <c r="G78">
        <v>2013</v>
      </c>
      <c r="I78" t="s">
        <v>373</v>
      </c>
    </row>
    <row r="79" spans="1:26">
      <c r="B79" t="s">
        <v>369</v>
      </c>
      <c r="C79" t="s">
        <v>241</v>
      </c>
      <c r="D79" t="s">
        <v>242</v>
      </c>
      <c r="G79">
        <v>2013</v>
      </c>
      <c r="I79" t="s">
        <v>451</v>
      </c>
    </row>
    <row r="80" spans="1:26">
      <c r="B80" t="s">
        <v>369</v>
      </c>
      <c r="C80" t="s">
        <v>241</v>
      </c>
      <c r="D80" t="s">
        <v>242</v>
      </c>
      <c r="G80">
        <v>2013</v>
      </c>
      <c r="H80" t="s">
        <v>452</v>
      </c>
      <c r="I80" t="s">
        <v>453</v>
      </c>
    </row>
    <row r="81" spans="1:26">
      <c r="A81" s="11"/>
      <c r="B81" s="11" t="s">
        <v>369</v>
      </c>
      <c r="C81" s="11" t="s">
        <v>241</v>
      </c>
      <c r="D81" s="11" t="s">
        <v>246</v>
      </c>
      <c r="E81" s="11"/>
      <c r="F81" s="11"/>
      <c r="G81" s="11">
        <v>2013</v>
      </c>
      <c r="H81" s="11"/>
      <c r="I81" s="11" t="s">
        <v>431</v>
      </c>
      <c r="J81" s="11" t="s">
        <v>454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>
      <c r="A82" s="11"/>
      <c r="B82" s="11" t="s">
        <v>369</v>
      </c>
      <c r="C82" s="11" t="s">
        <v>241</v>
      </c>
      <c r="D82" s="11" t="s">
        <v>246</v>
      </c>
      <c r="E82" s="11"/>
      <c r="F82" s="11"/>
      <c r="G82" s="11">
        <v>2013</v>
      </c>
      <c r="H82" s="11"/>
      <c r="I82" s="11" t="s">
        <v>431</v>
      </c>
      <c r="J82" s="11" t="s">
        <v>183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>
      <c r="A83" s="11"/>
      <c r="B83" s="11" t="s">
        <v>369</v>
      </c>
      <c r="C83" s="11" t="s">
        <v>241</v>
      </c>
      <c r="D83" s="11" t="s">
        <v>246</v>
      </c>
      <c r="E83" s="11"/>
      <c r="F83" s="11"/>
      <c r="G83" s="11">
        <v>2013</v>
      </c>
      <c r="H83" s="11"/>
      <c r="I83" s="11" t="s">
        <v>431</v>
      </c>
      <c r="J83" s="11" t="s">
        <v>183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>
      <c r="B84" t="s">
        <v>369</v>
      </c>
      <c r="C84" t="s">
        <v>241</v>
      </c>
      <c r="D84" t="s">
        <v>186</v>
      </c>
      <c r="G84">
        <v>2013</v>
      </c>
      <c r="H84" t="s">
        <v>455</v>
      </c>
      <c r="I84" t="s">
        <v>427</v>
      </c>
      <c r="J84" t="s">
        <v>117</v>
      </c>
    </row>
    <row r="85" spans="1:26">
      <c r="B85" t="s">
        <v>369</v>
      </c>
      <c r="C85" t="s">
        <v>241</v>
      </c>
      <c r="D85" t="s">
        <v>186</v>
      </c>
      <c r="G85">
        <v>2013</v>
      </c>
      <c r="H85" t="s">
        <v>455</v>
      </c>
      <c r="I85" t="s">
        <v>427</v>
      </c>
      <c r="J85" t="s">
        <v>183</v>
      </c>
    </row>
    <row r="86" spans="1:26">
      <c r="B86" t="s">
        <v>369</v>
      </c>
      <c r="C86" t="s">
        <v>241</v>
      </c>
      <c r="D86" t="s">
        <v>186</v>
      </c>
      <c r="G86">
        <v>2013</v>
      </c>
      <c r="H86" t="s">
        <v>455</v>
      </c>
    </row>
    <row r="87" spans="1:26">
      <c r="A87" s="11"/>
      <c r="B87" s="11" t="s">
        <v>369</v>
      </c>
      <c r="C87" s="11" t="s">
        <v>456</v>
      </c>
      <c r="D87" s="11" t="s">
        <v>457</v>
      </c>
      <c r="E87" s="11"/>
      <c r="F87" s="11"/>
      <c r="G87" s="11">
        <v>2013</v>
      </c>
      <c r="H87" s="11" t="s">
        <v>458</v>
      </c>
      <c r="I87" s="11" t="s">
        <v>373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>
      <c r="A88" s="11"/>
      <c r="B88" s="11" t="s">
        <v>369</v>
      </c>
      <c r="C88" s="11" t="s">
        <v>456</v>
      </c>
      <c r="D88" s="11" t="s">
        <v>457</v>
      </c>
      <c r="E88" s="11"/>
      <c r="F88" s="11"/>
      <c r="G88" s="11">
        <v>2013</v>
      </c>
      <c r="H88" s="11" t="s">
        <v>458</v>
      </c>
      <c r="I88" s="11" t="s">
        <v>373</v>
      </c>
      <c r="J88" s="11" t="s">
        <v>390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>
      <c r="A89" s="11"/>
      <c r="B89" s="11" t="s">
        <v>369</v>
      </c>
      <c r="C89" s="11" t="s">
        <v>456</v>
      </c>
      <c r="D89" s="11" t="s">
        <v>457</v>
      </c>
      <c r="E89" s="11"/>
      <c r="F89" s="11"/>
      <c r="G89" s="11">
        <v>2013</v>
      </c>
      <c r="H89" s="11" t="s">
        <v>458</v>
      </c>
      <c r="I89" s="11" t="s">
        <v>373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>
      <c r="A90" s="11"/>
      <c r="B90" s="11" t="s">
        <v>369</v>
      </c>
      <c r="C90" s="11" t="s">
        <v>456</v>
      </c>
      <c r="D90" s="11" t="s">
        <v>457</v>
      </c>
      <c r="E90" s="11"/>
      <c r="F90" s="11"/>
      <c r="G90" s="11">
        <v>2013</v>
      </c>
      <c r="H90" s="11" t="s">
        <v>459</v>
      </c>
      <c r="I90" s="11" t="s">
        <v>373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>
      <c r="A91" s="11"/>
      <c r="B91" s="11" t="s">
        <v>369</v>
      </c>
      <c r="C91" s="11" t="s">
        <v>456</v>
      </c>
      <c r="D91" s="11" t="s">
        <v>457</v>
      </c>
      <c r="E91" s="11"/>
      <c r="F91" s="11"/>
      <c r="G91" s="11">
        <v>2013</v>
      </c>
      <c r="H91" s="11" t="s">
        <v>458</v>
      </c>
      <c r="I91" s="11" t="s">
        <v>460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>
      <c r="B92" t="s">
        <v>369</v>
      </c>
      <c r="C92" t="s">
        <v>461</v>
      </c>
      <c r="D92" t="s">
        <v>462</v>
      </c>
      <c r="G92">
        <v>2013</v>
      </c>
      <c r="H92" t="s">
        <v>463</v>
      </c>
      <c r="I92" t="s">
        <v>373</v>
      </c>
    </row>
    <row r="93" spans="1:26">
      <c r="B93" t="s">
        <v>369</v>
      </c>
      <c r="C93" t="s">
        <v>461</v>
      </c>
      <c r="D93" t="s">
        <v>462</v>
      </c>
      <c r="G93">
        <v>2013</v>
      </c>
      <c r="H93" t="s">
        <v>463</v>
      </c>
      <c r="I93" t="s">
        <v>373</v>
      </c>
    </row>
    <row r="94" spans="1:26">
      <c r="B94" t="s">
        <v>369</v>
      </c>
      <c r="C94" t="s">
        <v>461</v>
      </c>
      <c r="D94" t="s">
        <v>462</v>
      </c>
      <c r="G94">
        <v>2013</v>
      </c>
      <c r="I94" t="s">
        <v>373</v>
      </c>
    </row>
    <row r="95" spans="1:26">
      <c r="B95" t="s">
        <v>369</v>
      </c>
      <c r="C95" t="s">
        <v>461</v>
      </c>
      <c r="D95" t="s">
        <v>462</v>
      </c>
      <c r="G95">
        <v>2013</v>
      </c>
      <c r="H95" t="s">
        <v>464</v>
      </c>
      <c r="I95" t="s">
        <v>373</v>
      </c>
    </row>
    <row r="96" spans="1:26">
      <c r="B96" t="s">
        <v>369</v>
      </c>
      <c r="C96" t="s">
        <v>461</v>
      </c>
      <c r="D96" t="s">
        <v>462</v>
      </c>
      <c r="G96">
        <v>2013</v>
      </c>
      <c r="I96" t="s">
        <v>465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62626"/>
    <pageSetUpPr fitToPage="1"/>
  </sheetPr>
  <dimension ref="A1:O37"/>
  <sheetViews>
    <sheetView zoomScaleNormal="100" workbookViewId="0">
      <selection activeCell="A3" sqref="A3:A6"/>
    </sheetView>
  </sheetViews>
  <sheetFormatPr baseColWidth="10" defaultColWidth="8.83203125" defaultRowHeight="15"/>
  <cols>
    <col min="1" max="5" width="17.6640625" customWidth="1"/>
    <col min="6" max="6" width="9.5" customWidth="1"/>
    <col min="7" max="1024" width="8.6640625" customWidth="1"/>
  </cols>
  <sheetData>
    <row r="1" spans="1:15" ht="16">
      <c r="A1" s="7" t="s">
        <v>1273</v>
      </c>
      <c r="B1" s="6"/>
      <c r="C1" s="6"/>
      <c r="D1" s="6"/>
      <c r="E1" s="6"/>
    </row>
    <row r="2" spans="1:15">
      <c r="A2" s="6"/>
      <c r="B2" s="6"/>
      <c r="C2" s="6"/>
      <c r="D2" s="6"/>
      <c r="E2" s="6"/>
    </row>
    <row r="3" spans="1:15">
      <c r="A3" s="209" t="s">
        <v>1270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209" t="s">
        <v>1271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6" t="s">
        <v>1272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 t="s">
        <v>1265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6"/>
      <c r="B7" s="6"/>
      <c r="C7" s="6"/>
      <c r="D7" s="6"/>
      <c r="E7" s="6"/>
    </row>
    <row r="8" spans="1:15">
      <c r="A8" s="6"/>
      <c r="B8" s="6"/>
      <c r="C8" s="28" t="s">
        <v>267</v>
      </c>
      <c r="D8" s="6"/>
      <c r="E8" s="6"/>
    </row>
    <row r="9" spans="1:15" ht="30" thickBot="1">
      <c r="A9" s="6"/>
      <c r="B9" s="6"/>
      <c r="D9" s="222" t="s">
        <v>1274</v>
      </c>
      <c r="E9" s="222" t="s">
        <v>1274</v>
      </c>
    </row>
    <row r="10" spans="1:15" ht="17" customHeight="1" thickBot="1">
      <c r="A10" s="216" t="s">
        <v>957</v>
      </c>
      <c r="B10" s="216" t="s">
        <v>961</v>
      </c>
      <c r="C10" s="217"/>
      <c r="D10" s="216" t="s">
        <v>961</v>
      </c>
      <c r="E10" s="216" t="s">
        <v>961</v>
      </c>
      <c r="F10" s="215"/>
    </row>
    <row r="11" spans="1:15" ht="18" customHeight="1" thickBot="1">
      <c r="A11" s="216" t="s">
        <v>957</v>
      </c>
      <c r="B11" s="214" t="s">
        <v>72</v>
      </c>
      <c r="C11" s="218"/>
      <c r="D11" s="214" t="s">
        <v>72</v>
      </c>
      <c r="E11" s="214" t="s">
        <v>72</v>
      </c>
      <c r="F11" s="215"/>
    </row>
    <row r="12" spans="1:15" ht="20" customHeight="1" thickBot="1">
      <c r="A12" s="216" t="s">
        <v>957</v>
      </c>
      <c r="B12" s="216" t="s">
        <v>957</v>
      </c>
      <c r="C12" s="217"/>
      <c r="D12" s="216" t="s">
        <v>963</v>
      </c>
      <c r="E12" s="216" t="s">
        <v>963</v>
      </c>
      <c r="F12" s="215"/>
    </row>
    <row r="13" spans="1:15" ht="18" customHeight="1" thickBot="1">
      <c r="A13" s="216" t="s">
        <v>958</v>
      </c>
      <c r="B13" s="216" t="s">
        <v>957</v>
      </c>
      <c r="C13" s="217"/>
      <c r="D13" s="216" t="s">
        <v>962</v>
      </c>
      <c r="E13" s="216" t="s">
        <v>1001</v>
      </c>
      <c r="F13" s="215"/>
    </row>
    <row r="14" spans="1:15" ht="16" thickBot="1">
      <c r="A14" s="216" t="s">
        <v>959</v>
      </c>
      <c r="B14" s="216" t="s">
        <v>962</v>
      </c>
      <c r="C14" s="217"/>
      <c r="D14" s="216" t="s">
        <v>962</v>
      </c>
      <c r="E14" s="216" t="s">
        <v>1001</v>
      </c>
      <c r="F14" s="215"/>
    </row>
    <row r="15" spans="1:15" ht="16" thickBot="1">
      <c r="A15" s="216" t="s">
        <v>960</v>
      </c>
      <c r="B15" s="216" t="s">
        <v>962</v>
      </c>
      <c r="C15" s="217"/>
      <c r="D15" s="216" t="s">
        <v>962</v>
      </c>
      <c r="E15" s="216" t="s">
        <v>1001</v>
      </c>
      <c r="F15" s="215"/>
    </row>
    <row r="16" spans="1:15" ht="43" thickBot="1">
      <c r="A16" s="216" t="s">
        <v>960</v>
      </c>
      <c r="B16" s="216" t="s">
        <v>960</v>
      </c>
      <c r="C16" s="217"/>
      <c r="D16" s="219" t="s">
        <v>977</v>
      </c>
      <c r="E16" s="216" t="s">
        <v>1001</v>
      </c>
      <c r="F16" s="215"/>
    </row>
    <row r="17" spans="1:6" ht="43" thickBot="1">
      <c r="A17" s="219" t="s">
        <v>978</v>
      </c>
      <c r="B17" s="216" t="s">
        <v>960</v>
      </c>
      <c r="C17" s="217"/>
      <c r="D17" s="219" t="s">
        <v>979</v>
      </c>
      <c r="E17" s="216" t="s">
        <v>1001</v>
      </c>
      <c r="F17" s="215"/>
    </row>
    <row r="18" spans="1:6" ht="43" thickBot="1">
      <c r="A18" s="219" t="s">
        <v>980</v>
      </c>
      <c r="B18" s="216" t="s">
        <v>960</v>
      </c>
      <c r="C18" s="217"/>
      <c r="D18" s="219" t="s">
        <v>981</v>
      </c>
      <c r="E18" s="216" t="s">
        <v>988</v>
      </c>
      <c r="F18" s="215"/>
    </row>
    <row r="19" spans="1:6" ht="16" thickBot="1">
      <c r="A19" s="216" t="s">
        <v>963</v>
      </c>
      <c r="B19" s="216" t="s">
        <v>963</v>
      </c>
      <c r="C19" s="217"/>
      <c r="D19" s="216" t="s">
        <v>988</v>
      </c>
      <c r="E19" s="216" t="s">
        <v>988</v>
      </c>
      <c r="F19" s="215"/>
    </row>
    <row r="20" spans="1:6" ht="16" thickBot="1">
      <c r="A20" s="214" t="s">
        <v>72</v>
      </c>
      <c r="B20" s="216" t="s">
        <v>963</v>
      </c>
      <c r="C20" s="217"/>
      <c r="D20" s="216" t="s">
        <v>988</v>
      </c>
      <c r="E20" s="216" t="s">
        <v>976</v>
      </c>
      <c r="F20" s="215"/>
    </row>
    <row r="21" spans="1:6" ht="43" thickBot="1">
      <c r="A21" s="219" t="s">
        <v>990</v>
      </c>
      <c r="B21" s="216" t="s">
        <v>964</v>
      </c>
      <c r="C21" s="217"/>
      <c r="D21" s="216" t="s">
        <v>988</v>
      </c>
      <c r="E21" s="216" t="s">
        <v>976</v>
      </c>
      <c r="F21" s="215"/>
    </row>
    <row r="22" spans="1:6" ht="43" thickBot="1">
      <c r="A22" s="219" t="s">
        <v>989</v>
      </c>
      <c r="B22" s="216" t="s">
        <v>965</v>
      </c>
      <c r="C22" s="217"/>
      <c r="D22" s="216" t="s">
        <v>976</v>
      </c>
      <c r="E22" s="216" t="s">
        <v>976</v>
      </c>
      <c r="F22" s="215"/>
    </row>
    <row r="23" spans="1:6" ht="16" thickBot="1">
      <c r="A23" s="214" t="s">
        <v>72</v>
      </c>
      <c r="B23" s="216" t="s">
        <v>961</v>
      </c>
      <c r="C23" s="217"/>
      <c r="D23" s="216" t="s">
        <v>976</v>
      </c>
      <c r="E23" s="216" t="s">
        <v>975</v>
      </c>
      <c r="F23" s="215"/>
    </row>
    <row r="24" spans="1:6" ht="49" thickBot="1">
      <c r="A24" s="216" t="s">
        <v>985</v>
      </c>
      <c r="B24" s="216" t="s">
        <v>985</v>
      </c>
      <c r="C24" s="217"/>
      <c r="D24" s="216" t="s">
        <v>975</v>
      </c>
      <c r="E24" s="219" t="s">
        <v>966</v>
      </c>
      <c r="F24" s="220" t="s">
        <v>967</v>
      </c>
    </row>
    <row r="25" spans="1:6" ht="29" thickBot="1">
      <c r="A25" s="216" t="s">
        <v>985</v>
      </c>
      <c r="B25" s="219" t="s">
        <v>992</v>
      </c>
      <c r="C25" s="218"/>
      <c r="D25" s="219" t="s">
        <v>982</v>
      </c>
      <c r="E25" s="216" t="s">
        <v>974</v>
      </c>
      <c r="F25" s="215"/>
    </row>
    <row r="26" spans="1:6" ht="29" thickBot="1">
      <c r="A26" s="216" t="s">
        <v>993</v>
      </c>
      <c r="B26" s="216" t="s">
        <v>991</v>
      </c>
      <c r="C26" s="217"/>
      <c r="D26" s="219" t="s">
        <v>986</v>
      </c>
      <c r="E26" s="216" t="s">
        <v>974</v>
      </c>
      <c r="F26" s="215"/>
    </row>
    <row r="27" spans="1:6" ht="29" thickBot="1">
      <c r="A27" s="216" t="s">
        <v>994</v>
      </c>
      <c r="B27" s="216" t="s">
        <v>969</v>
      </c>
      <c r="C27" s="217"/>
      <c r="D27" s="219" t="s">
        <v>987</v>
      </c>
      <c r="E27" s="216" t="s">
        <v>973</v>
      </c>
      <c r="F27" s="215"/>
    </row>
    <row r="28" spans="1:6" ht="16" thickBot="1">
      <c r="A28" s="216" t="s">
        <v>994</v>
      </c>
      <c r="B28" s="216" t="s">
        <v>969</v>
      </c>
      <c r="C28" s="217"/>
      <c r="D28" s="216" t="s">
        <v>969</v>
      </c>
      <c r="E28" s="216" t="s">
        <v>973</v>
      </c>
      <c r="F28" s="215"/>
    </row>
    <row r="29" spans="1:6" ht="16" thickBot="1">
      <c r="A29" s="216" t="s">
        <v>994</v>
      </c>
      <c r="B29" s="216" t="s">
        <v>996</v>
      </c>
      <c r="C29" s="217"/>
      <c r="D29" s="216" t="s">
        <v>958</v>
      </c>
      <c r="E29" s="216" t="s">
        <v>973</v>
      </c>
      <c r="F29" s="215"/>
    </row>
    <row r="30" spans="1:6" ht="16" thickBot="1">
      <c r="A30" s="216" t="s">
        <v>995</v>
      </c>
      <c r="B30" s="216" t="s">
        <v>996</v>
      </c>
      <c r="C30" s="217"/>
      <c r="D30" s="216" t="s">
        <v>958</v>
      </c>
      <c r="E30" s="216" t="s">
        <v>961</v>
      </c>
      <c r="F30" s="215"/>
    </row>
    <row r="31" spans="1:6" ht="16" thickBot="1">
      <c r="A31" s="216" t="s">
        <v>994</v>
      </c>
      <c r="B31" s="221" t="s">
        <v>72</v>
      </c>
      <c r="C31" s="217"/>
      <c r="D31" s="221" t="s">
        <v>72</v>
      </c>
      <c r="E31" s="221" t="s">
        <v>72</v>
      </c>
      <c r="F31" s="215"/>
    </row>
    <row r="32" spans="1:6" ht="29" thickBot="1">
      <c r="A32" s="216" t="s">
        <v>961</v>
      </c>
      <c r="B32" s="219" t="s">
        <v>999</v>
      </c>
      <c r="C32" s="218"/>
      <c r="D32" s="216" t="s">
        <v>958</v>
      </c>
      <c r="E32" s="219" t="s">
        <v>983</v>
      </c>
      <c r="F32" s="215"/>
    </row>
    <row r="33" spans="1:6" ht="43" thickBot="1">
      <c r="A33" s="219" t="s">
        <v>997</v>
      </c>
      <c r="B33" s="219" t="s">
        <v>998</v>
      </c>
      <c r="C33" s="218"/>
      <c r="D33" s="216" t="s">
        <v>970</v>
      </c>
      <c r="E33" s="219" t="s">
        <v>983</v>
      </c>
      <c r="F33" s="215"/>
    </row>
    <row r="34" spans="1:6" ht="29" thickBot="1">
      <c r="A34" s="219" t="s">
        <v>984</v>
      </c>
      <c r="B34" s="221" t="s">
        <v>472</v>
      </c>
      <c r="C34" s="217"/>
      <c r="D34" s="216" t="s">
        <v>971</v>
      </c>
      <c r="E34" s="216" t="s">
        <v>968</v>
      </c>
      <c r="F34" s="215"/>
    </row>
    <row r="35" spans="1:6" ht="16" thickBot="1">
      <c r="A35" s="216" t="s">
        <v>961</v>
      </c>
      <c r="B35" s="216" t="s">
        <v>1000</v>
      </c>
      <c r="C35" s="217"/>
      <c r="D35" s="216" t="s">
        <v>972</v>
      </c>
      <c r="E35" s="216" t="s">
        <v>972</v>
      </c>
      <c r="F35" s="215"/>
    </row>
    <row r="36" spans="1:6" ht="16" thickBot="1">
      <c r="A36" s="216" t="s">
        <v>1000</v>
      </c>
      <c r="B36" s="216" t="s">
        <v>1000</v>
      </c>
      <c r="C36" s="217"/>
      <c r="D36" s="216" t="s">
        <v>972</v>
      </c>
      <c r="E36" s="216" t="s">
        <v>971</v>
      </c>
      <c r="F36" s="215"/>
    </row>
    <row r="37" spans="1:6">
      <c r="A37" s="215"/>
      <c r="B37" s="215"/>
      <c r="C37" s="215"/>
      <c r="D37" s="215"/>
      <c r="E37" s="215"/>
      <c r="F37" s="215"/>
    </row>
  </sheetData>
  <pageMargins left="0.7" right="0.7" top="0.75" bottom="0.75" header="0.51180555555555496" footer="0.51180555555555496"/>
  <pageSetup scale="71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548235"/>
  </sheetPr>
  <dimension ref="A1:AA105"/>
  <sheetViews>
    <sheetView zoomScaleNormal="100" workbookViewId="0">
      <pane xSplit="3" topLeftCell="D1" activePane="topRight" state="frozen"/>
      <selection pane="topRight" activeCell="E28" sqref="E28"/>
    </sheetView>
  </sheetViews>
  <sheetFormatPr baseColWidth="10" defaultColWidth="8.83203125" defaultRowHeight="15"/>
  <cols>
    <col min="1" max="1" width="9.6640625" customWidth="1"/>
    <col min="2" max="2" width="10.83203125" customWidth="1"/>
    <col min="3" max="3" width="20" customWidth="1"/>
    <col min="4" max="4" width="9.33203125" customWidth="1"/>
    <col min="5" max="5" width="24" customWidth="1"/>
    <col min="6" max="6" width="12.5" customWidth="1"/>
    <col min="7" max="7" width="23.1640625" customWidth="1"/>
    <col min="8" max="8" width="23" customWidth="1"/>
    <col min="9" max="9" width="12.33203125" style="29" customWidth="1"/>
    <col min="10" max="10" width="20.5" customWidth="1"/>
    <col min="11" max="11" width="15.6640625" customWidth="1"/>
    <col min="12" max="12" width="17" customWidth="1"/>
    <col min="13" max="13" width="15.1640625" customWidth="1"/>
    <col min="14" max="14" width="19.1640625" customWidth="1"/>
    <col min="15" max="15" width="20.33203125" customWidth="1"/>
    <col min="16" max="20" width="18.83203125" customWidth="1"/>
    <col min="21" max="21" width="19.6640625" customWidth="1"/>
    <col min="22" max="22" width="18.33203125" customWidth="1"/>
    <col min="23" max="23" width="20" customWidth="1"/>
    <col min="24" max="24" width="38.5" customWidth="1"/>
    <col min="25" max="25" width="35" customWidth="1"/>
    <col min="26" max="26" width="39.33203125" customWidth="1"/>
    <col min="27" max="27" width="24.5" customWidth="1"/>
    <col min="28" max="1025" width="8.6640625" customWidth="1"/>
  </cols>
  <sheetData>
    <row r="1" spans="1:27" s="2" customFormat="1" ht="126" customHeight="1">
      <c r="A1" s="2" t="s">
        <v>75</v>
      </c>
      <c r="B1" s="2" t="s">
        <v>76</v>
      </c>
      <c r="C1" s="2" t="s">
        <v>77</v>
      </c>
      <c r="D1" s="2" t="s">
        <v>78</v>
      </c>
      <c r="E1" s="2" t="s">
        <v>187</v>
      </c>
      <c r="F1" s="2" t="s">
        <v>188</v>
      </c>
      <c r="G1" s="2" t="s">
        <v>475</v>
      </c>
      <c r="H1" s="2" t="s">
        <v>476</v>
      </c>
      <c r="I1" s="30" t="s">
        <v>83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98</v>
      </c>
      <c r="U1" s="2" t="s">
        <v>99</v>
      </c>
      <c r="V1" s="2" t="s">
        <v>100</v>
      </c>
      <c r="W1" s="2" t="s">
        <v>101</v>
      </c>
      <c r="X1" s="2" t="s">
        <v>84</v>
      </c>
      <c r="Y1" s="2" t="s">
        <v>85</v>
      </c>
      <c r="Z1" s="2" t="s">
        <v>86</v>
      </c>
      <c r="AA1" s="2" t="s">
        <v>87</v>
      </c>
    </row>
    <row r="2" spans="1:27">
      <c r="A2" s="11" t="s">
        <v>37</v>
      </c>
      <c r="B2" s="11" t="s">
        <v>102</v>
      </c>
      <c r="C2" s="11" t="s">
        <v>190</v>
      </c>
      <c r="D2" s="11">
        <v>1</v>
      </c>
      <c r="E2" s="11" t="str">
        <f t="shared" ref="E2:E13" si="0">CONCATENATE(C2," ",D2)</f>
        <v>Goodland 1</v>
      </c>
      <c r="F2" s="11" t="s">
        <v>44</v>
      </c>
      <c r="G2" s="11">
        <v>1</v>
      </c>
      <c r="H2" s="11">
        <v>1</v>
      </c>
      <c r="J2" s="11">
        <v>14</v>
      </c>
      <c r="K2" s="11">
        <v>2</v>
      </c>
      <c r="L2" s="11">
        <v>0.8</v>
      </c>
      <c r="M2" s="11">
        <v>0.6</v>
      </c>
      <c r="N2" s="11">
        <v>0</v>
      </c>
      <c r="O2" s="11"/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 t="s">
        <v>477</v>
      </c>
      <c r="V2" s="11"/>
      <c r="W2" s="11"/>
      <c r="X2" s="11" t="s">
        <v>478</v>
      </c>
      <c r="Y2" s="11" t="s">
        <v>479</v>
      </c>
      <c r="Z2" s="11"/>
      <c r="AA2" s="11"/>
    </row>
    <row r="3" spans="1:27">
      <c r="A3" s="11" t="s">
        <v>37</v>
      </c>
      <c r="B3" s="11" t="s">
        <v>102</v>
      </c>
      <c r="C3" s="11" t="s">
        <v>190</v>
      </c>
      <c r="D3" s="11">
        <v>2</v>
      </c>
      <c r="E3" s="11" t="str">
        <f t="shared" si="0"/>
        <v>Goodland 2</v>
      </c>
      <c r="F3" s="11" t="s">
        <v>44</v>
      </c>
      <c r="G3" s="11">
        <v>0</v>
      </c>
      <c r="H3" s="11">
        <v>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 t="s">
        <v>480</v>
      </c>
      <c r="Y3" s="11"/>
      <c r="Z3" s="11"/>
      <c r="AA3" s="11" t="s">
        <v>481</v>
      </c>
    </row>
    <row r="4" spans="1:27">
      <c r="A4" s="11" t="s">
        <v>37</v>
      </c>
      <c r="B4" s="11" t="s">
        <v>102</v>
      </c>
      <c r="C4" s="11" t="s">
        <v>190</v>
      </c>
      <c r="D4" s="11">
        <v>3</v>
      </c>
      <c r="E4" s="11" t="str">
        <f t="shared" si="0"/>
        <v>Goodland 3</v>
      </c>
      <c r="F4" s="11" t="s">
        <v>44</v>
      </c>
      <c r="G4" s="11">
        <v>0</v>
      </c>
      <c r="H4" s="11">
        <v>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 t="s">
        <v>482</v>
      </c>
    </row>
    <row r="5" spans="1:27">
      <c r="A5" t="s">
        <v>37</v>
      </c>
      <c r="B5" t="s">
        <v>102</v>
      </c>
      <c r="C5" t="s">
        <v>196</v>
      </c>
      <c r="D5" s="11">
        <v>1</v>
      </c>
      <c r="E5" s="11" t="str">
        <f t="shared" si="0"/>
        <v>Honeycrisp 1</v>
      </c>
      <c r="F5" s="11" t="s">
        <v>44</v>
      </c>
      <c r="G5" s="11">
        <v>0</v>
      </c>
      <c r="H5" s="11">
        <v>0</v>
      </c>
      <c r="X5" t="s">
        <v>483</v>
      </c>
      <c r="Y5" t="s">
        <v>484</v>
      </c>
      <c r="Z5" t="s">
        <v>485</v>
      </c>
      <c r="AA5" t="s">
        <v>486</v>
      </c>
    </row>
    <row r="6" spans="1:27">
      <c r="A6" t="s">
        <v>37</v>
      </c>
      <c r="B6" t="s">
        <v>102</v>
      </c>
      <c r="C6" t="s">
        <v>196</v>
      </c>
      <c r="D6" s="11">
        <v>2</v>
      </c>
      <c r="E6" s="11" t="str">
        <f t="shared" si="0"/>
        <v>Honeycrisp 2</v>
      </c>
      <c r="F6" s="11" t="s">
        <v>44</v>
      </c>
      <c r="G6" s="11">
        <v>0</v>
      </c>
      <c r="H6" s="11">
        <v>0</v>
      </c>
      <c r="X6" t="s">
        <v>483</v>
      </c>
      <c r="Y6" t="s">
        <v>487</v>
      </c>
      <c r="Z6" t="s">
        <v>488</v>
      </c>
    </row>
    <row r="7" spans="1:27">
      <c r="A7" t="s">
        <v>37</v>
      </c>
      <c r="B7" t="s">
        <v>102</v>
      </c>
      <c r="C7" t="s">
        <v>196</v>
      </c>
      <c r="D7" s="11">
        <v>3</v>
      </c>
      <c r="E7" s="11" t="str">
        <f t="shared" si="0"/>
        <v>Honeycrisp 3</v>
      </c>
      <c r="F7" s="11" t="s">
        <v>44</v>
      </c>
      <c r="G7" s="11">
        <v>0</v>
      </c>
      <c r="H7" s="11">
        <v>0</v>
      </c>
      <c r="X7" t="s">
        <v>483</v>
      </c>
      <c r="Y7" t="s">
        <v>489</v>
      </c>
    </row>
    <row r="8" spans="1:27">
      <c r="A8" s="11" t="s">
        <v>37</v>
      </c>
      <c r="B8" s="11" t="s">
        <v>102</v>
      </c>
      <c r="C8" s="11" t="s">
        <v>270</v>
      </c>
      <c r="D8" s="11">
        <v>1</v>
      </c>
      <c r="E8" s="11" t="str">
        <f t="shared" si="0"/>
        <v>Sweet 16 1</v>
      </c>
      <c r="F8" s="11" t="s">
        <v>44</v>
      </c>
      <c r="G8" s="11">
        <v>0</v>
      </c>
      <c r="H8" s="11"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 t="s">
        <v>490</v>
      </c>
      <c r="Y8" s="11" t="s">
        <v>487</v>
      </c>
      <c r="Z8" s="11" t="s">
        <v>485</v>
      </c>
      <c r="AA8" s="11"/>
    </row>
    <row r="9" spans="1:27">
      <c r="A9" s="11" t="s">
        <v>37</v>
      </c>
      <c r="B9" s="11" t="s">
        <v>102</v>
      </c>
      <c r="C9" s="11" t="s">
        <v>270</v>
      </c>
      <c r="D9" s="11">
        <v>2</v>
      </c>
      <c r="E9" s="11" t="str">
        <f t="shared" si="0"/>
        <v>Sweet 16 2</v>
      </c>
      <c r="F9" s="11" t="s">
        <v>44</v>
      </c>
      <c r="G9" s="11">
        <v>0</v>
      </c>
      <c r="H9" s="1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 t="s">
        <v>487</v>
      </c>
      <c r="Z9" s="11"/>
      <c r="AA9" s="11"/>
    </row>
    <row r="10" spans="1:27">
      <c r="A10" s="11" t="s">
        <v>37</v>
      </c>
      <c r="B10" s="11" t="s">
        <v>102</v>
      </c>
      <c r="C10" s="11" t="s">
        <v>270</v>
      </c>
      <c r="D10" s="11">
        <v>3</v>
      </c>
      <c r="E10" s="11" t="str">
        <f t="shared" si="0"/>
        <v>Sweet 16 3</v>
      </c>
      <c r="F10" s="11" t="s">
        <v>44</v>
      </c>
      <c r="G10" s="11">
        <v>0</v>
      </c>
      <c r="H10" s="1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 t="s">
        <v>487</v>
      </c>
      <c r="Z10" s="11"/>
      <c r="AA10" s="11"/>
    </row>
    <row r="11" spans="1:27">
      <c r="A11" t="s">
        <v>37</v>
      </c>
      <c r="B11" t="s">
        <v>102</v>
      </c>
      <c r="C11" t="s">
        <v>203</v>
      </c>
      <c r="D11">
        <v>1</v>
      </c>
      <c r="E11" t="str">
        <f t="shared" si="0"/>
        <v>Northern Lights 1</v>
      </c>
      <c r="F11" t="s">
        <v>44</v>
      </c>
      <c r="G11">
        <v>0</v>
      </c>
      <c r="H11">
        <v>0</v>
      </c>
      <c r="Y11" t="s">
        <v>491</v>
      </c>
      <c r="AA11" t="s">
        <v>117</v>
      </c>
    </row>
    <row r="12" spans="1:27">
      <c r="A12" t="s">
        <v>37</v>
      </c>
      <c r="B12" t="s">
        <v>102</v>
      </c>
      <c r="C12" t="s">
        <v>203</v>
      </c>
      <c r="D12">
        <v>2</v>
      </c>
      <c r="E12" t="str">
        <f t="shared" si="0"/>
        <v>Northern Lights 2</v>
      </c>
      <c r="F12" t="s">
        <v>44</v>
      </c>
      <c r="G12">
        <v>0</v>
      </c>
      <c r="H12">
        <v>0</v>
      </c>
      <c r="Y12" t="s">
        <v>492</v>
      </c>
      <c r="Z12" t="s">
        <v>117</v>
      </c>
      <c r="AA12" t="s">
        <v>117</v>
      </c>
    </row>
    <row r="13" spans="1:27">
      <c r="A13" t="s">
        <v>37</v>
      </c>
      <c r="B13" t="s">
        <v>102</v>
      </c>
      <c r="C13" t="s">
        <v>203</v>
      </c>
      <c r="D13">
        <v>3</v>
      </c>
      <c r="E13" t="str">
        <f t="shared" si="0"/>
        <v>Northern Lights 3</v>
      </c>
      <c r="F13" t="s">
        <v>44</v>
      </c>
      <c r="G13">
        <v>0</v>
      </c>
      <c r="H13">
        <v>0</v>
      </c>
      <c r="Y13" t="s">
        <v>493</v>
      </c>
      <c r="Z13" t="s">
        <v>117</v>
      </c>
    </row>
    <row r="14" spans="1:27">
      <c r="A14" s="11" t="s">
        <v>37</v>
      </c>
      <c r="B14" s="11" t="s">
        <v>102</v>
      </c>
      <c r="C14" s="11" t="s">
        <v>494</v>
      </c>
      <c r="D14">
        <v>1</v>
      </c>
      <c r="E14" t="str">
        <f>CONCATENATE(C14,)</f>
        <v>Zestar 1</v>
      </c>
      <c r="F14" t="s">
        <v>44</v>
      </c>
      <c r="G14">
        <v>1</v>
      </c>
      <c r="H14">
        <v>1</v>
      </c>
      <c r="J14" s="11">
        <v>8</v>
      </c>
      <c r="K14" s="11">
        <v>1.6</v>
      </c>
      <c r="L14" s="11">
        <v>0.5</v>
      </c>
      <c r="M14" s="11">
        <v>0.4</v>
      </c>
      <c r="N14" s="11">
        <v>7</v>
      </c>
      <c r="O14" s="11"/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 t="s">
        <v>477</v>
      </c>
      <c r="V14" s="11"/>
      <c r="W14" s="11"/>
      <c r="X14" s="11"/>
      <c r="Y14" s="11" t="s">
        <v>495</v>
      </c>
      <c r="Z14" s="11" t="s">
        <v>496</v>
      </c>
      <c r="AA14" s="11"/>
    </row>
    <row r="15" spans="1:27">
      <c r="A15" s="11" t="s">
        <v>37</v>
      </c>
      <c r="B15" s="11" t="s">
        <v>102</v>
      </c>
      <c r="C15" s="11" t="s">
        <v>497</v>
      </c>
      <c r="D15">
        <v>2</v>
      </c>
      <c r="E15" t="str">
        <f>CONCATENATE(C15,)</f>
        <v>Zestar 2</v>
      </c>
      <c r="F15" t="s">
        <v>44</v>
      </c>
      <c r="G15">
        <v>1</v>
      </c>
      <c r="H15">
        <v>1</v>
      </c>
      <c r="J15" s="11">
        <v>9</v>
      </c>
      <c r="K15" s="11">
        <v>1.6</v>
      </c>
      <c r="L15" s="11">
        <v>1</v>
      </c>
      <c r="M15" s="11">
        <v>0.8</v>
      </c>
      <c r="N15" s="11">
        <v>2</v>
      </c>
      <c r="O15" s="11"/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 t="s">
        <v>477</v>
      </c>
      <c r="V15" s="11"/>
      <c r="W15" s="11"/>
      <c r="X15" s="11"/>
      <c r="Y15" s="11" t="s">
        <v>498</v>
      </c>
      <c r="Z15" s="11"/>
      <c r="AA15" s="11"/>
    </row>
    <row r="16" spans="1:27">
      <c r="A16" s="11" t="s">
        <v>37</v>
      </c>
      <c r="B16" s="11" t="s">
        <v>102</v>
      </c>
      <c r="C16" s="11" t="s">
        <v>499</v>
      </c>
      <c r="D16">
        <v>3</v>
      </c>
      <c r="E16" t="str">
        <f>CONCATENATE(C16,)</f>
        <v>Zestar 3</v>
      </c>
      <c r="F16" t="s">
        <v>44</v>
      </c>
      <c r="G16">
        <v>1</v>
      </c>
      <c r="H16">
        <v>1</v>
      </c>
      <c r="J16" s="11">
        <v>7</v>
      </c>
      <c r="K16" s="11">
        <v>1.8</v>
      </c>
      <c r="L16" s="11">
        <v>0.6</v>
      </c>
      <c r="M16" s="11">
        <v>1.2</v>
      </c>
      <c r="N16" s="11">
        <v>1</v>
      </c>
      <c r="O16" s="11"/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 t="s">
        <v>477</v>
      </c>
      <c r="V16" s="11"/>
      <c r="W16" s="11"/>
      <c r="X16" s="11"/>
      <c r="Y16" s="11" t="s">
        <v>484</v>
      </c>
      <c r="Z16" s="11"/>
      <c r="AA16" s="11"/>
    </row>
    <row r="17" spans="1:27">
      <c r="A17" t="s">
        <v>37</v>
      </c>
      <c r="B17" t="s">
        <v>102</v>
      </c>
      <c r="C17" t="s">
        <v>214</v>
      </c>
      <c r="D17">
        <v>1</v>
      </c>
      <c r="E17" t="str">
        <f t="shared" ref="E17:E36" si="1">CONCATENATE(C17," ",D17)</f>
        <v>Goodmac 1</v>
      </c>
      <c r="F17" t="s">
        <v>44</v>
      </c>
      <c r="G17">
        <v>0</v>
      </c>
      <c r="H17">
        <v>0</v>
      </c>
    </row>
    <row r="18" spans="1:27">
      <c r="A18" t="s">
        <v>37</v>
      </c>
      <c r="B18" t="s">
        <v>102</v>
      </c>
      <c r="C18" t="s">
        <v>214</v>
      </c>
      <c r="D18">
        <v>2</v>
      </c>
      <c r="E18" t="str">
        <f t="shared" si="1"/>
        <v>Goodmac 2</v>
      </c>
      <c r="F18" t="s">
        <v>44</v>
      </c>
      <c r="G18">
        <v>0</v>
      </c>
      <c r="H18">
        <v>0</v>
      </c>
    </row>
    <row r="19" spans="1:27">
      <c r="A19" s="11" t="s">
        <v>37</v>
      </c>
      <c r="B19" s="11" t="s">
        <v>102</v>
      </c>
      <c r="C19" s="11" t="s">
        <v>474</v>
      </c>
      <c r="D19" s="11">
        <v>1</v>
      </c>
      <c r="E19" s="11" t="str">
        <f t="shared" si="1"/>
        <v>Gravenstein 1</v>
      </c>
      <c r="F19" s="11" t="s">
        <v>44</v>
      </c>
      <c r="G19" s="11">
        <v>0</v>
      </c>
      <c r="H19" s="11"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 t="s">
        <v>500</v>
      </c>
      <c r="Y19" s="11" t="s">
        <v>117</v>
      </c>
      <c r="Z19" s="11" t="s">
        <v>117</v>
      </c>
      <c r="AA19" s="11"/>
    </row>
    <row r="20" spans="1:27">
      <c r="A20" s="11" t="s">
        <v>37</v>
      </c>
      <c r="B20" s="11" t="s">
        <v>102</v>
      </c>
      <c r="C20" s="11" t="s">
        <v>474</v>
      </c>
      <c r="D20" s="11">
        <v>2</v>
      </c>
      <c r="E20" s="11" t="str">
        <f t="shared" si="1"/>
        <v>Gravenstein 2</v>
      </c>
      <c r="F20" s="11" t="s">
        <v>44</v>
      </c>
      <c r="G20" s="11">
        <v>0</v>
      </c>
      <c r="H20" s="11">
        <v>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 t="s">
        <v>500</v>
      </c>
      <c r="Y20" s="11" t="s">
        <v>498</v>
      </c>
      <c r="Z20" s="11" t="s">
        <v>117</v>
      </c>
      <c r="AA20" s="11"/>
    </row>
    <row r="21" spans="1:27">
      <c r="A21" s="11" t="s">
        <v>37</v>
      </c>
      <c r="B21" s="11" t="s">
        <v>102</v>
      </c>
      <c r="C21" s="11" t="s">
        <v>474</v>
      </c>
      <c r="D21" s="11">
        <v>3</v>
      </c>
      <c r="E21" s="11" t="str">
        <f t="shared" si="1"/>
        <v>Gravenstein 3</v>
      </c>
      <c r="F21" s="11" t="s">
        <v>44</v>
      </c>
      <c r="G21" s="11">
        <v>0</v>
      </c>
      <c r="H21" s="11">
        <v>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 t="s">
        <v>424</v>
      </c>
      <c r="Y21" s="11" t="s">
        <v>489</v>
      </c>
      <c r="Z21" s="11" t="s">
        <v>117</v>
      </c>
      <c r="AA21" s="11"/>
    </row>
    <row r="22" spans="1:27">
      <c r="A22" t="s">
        <v>37</v>
      </c>
      <c r="B22" t="s">
        <v>102</v>
      </c>
      <c r="C22" t="s">
        <v>467</v>
      </c>
      <c r="D22" s="11">
        <v>1</v>
      </c>
      <c r="E22" s="11" t="str">
        <f t="shared" si="1"/>
        <v>Cox Orange Pippin 1</v>
      </c>
      <c r="F22" s="11" t="s">
        <v>44</v>
      </c>
      <c r="G22" s="11">
        <v>0</v>
      </c>
      <c r="H22" s="11">
        <v>0</v>
      </c>
      <c r="Z22" t="s">
        <v>501</v>
      </c>
    </row>
    <row r="23" spans="1:27">
      <c r="A23" t="s">
        <v>37</v>
      </c>
      <c r="B23" t="s">
        <v>102</v>
      </c>
      <c r="C23" t="s">
        <v>467</v>
      </c>
      <c r="D23" s="11">
        <v>2</v>
      </c>
      <c r="E23" s="11" t="str">
        <f t="shared" si="1"/>
        <v>Cox Orange Pippin 2</v>
      </c>
      <c r="F23" s="11" t="s">
        <v>44</v>
      </c>
      <c r="G23" s="11">
        <v>0</v>
      </c>
      <c r="H23" s="11">
        <v>0</v>
      </c>
    </row>
    <row r="24" spans="1:27">
      <c r="A24" t="s">
        <v>37</v>
      </c>
      <c r="B24" t="s">
        <v>102</v>
      </c>
      <c r="C24" t="s">
        <v>467</v>
      </c>
      <c r="D24" s="11">
        <v>3</v>
      </c>
      <c r="E24" s="11" t="str">
        <f t="shared" si="1"/>
        <v>Cox Orange Pippin 3</v>
      </c>
      <c r="F24" s="11" t="s">
        <v>44</v>
      </c>
      <c r="G24" s="11">
        <v>0</v>
      </c>
      <c r="H24" s="11">
        <v>0</v>
      </c>
    </row>
    <row r="25" spans="1:27">
      <c r="A25" t="s">
        <v>37</v>
      </c>
      <c r="B25" t="s">
        <v>102</v>
      </c>
      <c r="C25" t="s">
        <v>467</v>
      </c>
      <c r="D25" s="11">
        <v>4</v>
      </c>
      <c r="E25" s="11" t="str">
        <f t="shared" si="1"/>
        <v>Cox Orange Pippin 4</v>
      </c>
      <c r="F25" s="11" t="s">
        <v>44</v>
      </c>
      <c r="G25" s="11">
        <v>0</v>
      </c>
      <c r="H25" s="11">
        <v>0</v>
      </c>
    </row>
    <row r="26" spans="1:27">
      <c r="A26" t="s">
        <v>37</v>
      </c>
      <c r="B26" t="s">
        <v>102</v>
      </c>
      <c r="C26" t="s">
        <v>467</v>
      </c>
      <c r="D26" s="11">
        <v>5</v>
      </c>
      <c r="E26" s="11" t="str">
        <f t="shared" si="1"/>
        <v>Cox Orange Pippin 5</v>
      </c>
      <c r="F26" s="11" t="s">
        <v>44</v>
      </c>
      <c r="G26" s="11">
        <v>0</v>
      </c>
      <c r="H26" s="11">
        <v>0</v>
      </c>
    </row>
    <row r="27" spans="1:27">
      <c r="A27" t="s">
        <v>37</v>
      </c>
      <c r="B27" t="s">
        <v>102</v>
      </c>
      <c r="C27" t="s">
        <v>467</v>
      </c>
      <c r="D27" s="11">
        <v>6</v>
      </c>
      <c r="E27" s="11" t="str">
        <f t="shared" si="1"/>
        <v>Cox Orange Pippin 6</v>
      </c>
      <c r="F27" s="11" t="s">
        <v>44</v>
      </c>
      <c r="G27" s="11">
        <v>0</v>
      </c>
      <c r="H27" s="11">
        <v>0</v>
      </c>
      <c r="Z27" t="s">
        <v>502</v>
      </c>
    </row>
    <row r="28" spans="1:27">
      <c r="A28" t="s">
        <v>37</v>
      </c>
      <c r="B28" t="s">
        <v>102</v>
      </c>
      <c r="C28" t="s">
        <v>467</v>
      </c>
      <c r="D28" s="11">
        <v>7</v>
      </c>
      <c r="E28" s="11" t="str">
        <f t="shared" si="1"/>
        <v>Cox Orange Pippin 7</v>
      </c>
      <c r="F28" s="11" t="s">
        <v>44</v>
      </c>
      <c r="G28" s="11">
        <v>0</v>
      </c>
      <c r="H28" s="11">
        <v>0</v>
      </c>
      <c r="Z28" t="s">
        <v>502</v>
      </c>
    </row>
    <row r="29" spans="1:27">
      <c r="A29" t="s">
        <v>37</v>
      </c>
      <c r="B29" t="s">
        <v>102</v>
      </c>
      <c r="C29" t="s">
        <v>467</v>
      </c>
      <c r="D29" s="11">
        <v>8</v>
      </c>
      <c r="E29" s="11" t="str">
        <f t="shared" si="1"/>
        <v>Cox Orange Pippin 8</v>
      </c>
      <c r="F29" s="11" t="s">
        <v>44</v>
      </c>
      <c r="G29" s="11">
        <v>0</v>
      </c>
      <c r="H29" s="11">
        <v>0</v>
      </c>
      <c r="Z29" t="s">
        <v>502</v>
      </c>
    </row>
    <row r="30" spans="1:27">
      <c r="A30" t="s">
        <v>37</v>
      </c>
      <c r="B30" t="s">
        <v>102</v>
      </c>
      <c r="C30" t="s">
        <v>467</v>
      </c>
      <c r="D30" s="11">
        <v>9</v>
      </c>
      <c r="E30" s="11" t="str">
        <f t="shared" si="1"/>
        <v>Cox Orange Pippin 9</v>
      </c>
      <c r="F30" s="11" t="s">
        <v>44</v>
      </c>
      <c r="G30" s="11">
        <v>0</v>
      </c>
      <c r="H30" s="11">
        <v>0</v>
      </c>
      <c r="Z30" t="s">
        <v>117</v>
      </c>
    </row>
    <row r="31" spans="1:27">
      <c r="A31" t="s">
        <v>37</v>
      </c>
      <c r="B31" t="s">
        <v>102</v>
      </c>
      <c r="C31" t="s">
        <v>467</v>
      </c>
      <c r="D31" s="11">
        <v>10</v>
      </c>
      <c r="E31" s="11" t="str">
        <f t="shared" si="1"/>
        <v>Cox Orange Pippin 10</v>
      </c>
      <c r="F31" s="11" t="s">
        <v>44</v>
      </c>
      <c r="G31" s="11">
        <v>0</v>
      </c>
      <c r="H31" s="11">
        <v>0</v>
      </c>
      <c r="Z31" t="s">
        <v>117</v>
      </c>
    </row>
    <row r="32" spans="1:27">
      <c r="A32" s="11" t="s">
        <v>37</v>
      </c>
      <c r="B32" s="11" t="s">
        <v>102</v>
      </c>
      <c r="C32" s="11" t="s">
        <v>503</v>
      </c>
      <c r="D32" s="11">
        <v>1</v>
      </c>
      <c r="E32" s="11" t="str">
        <f t="shared" si="1"/>
        <v>Winesap  1</v>
      </c>
      <c r="F32" s="11" t="s">
        <v>44</v>
      </c>
      <c r="G32" s="11">
        <v>0</v>
      </c>
      <c r="H32" s="1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>
      <c r="A33" s="11" t="s">
        <v>37</v>
      </c>
      <c r="B33" s="11" t="s">
        <v>102</v>
      </c>
      <c r="C33" s="11" t="s">
        <v>503</v>
      </c>
      <c r="D33" s="11">
        <v>2</v>
      </c>
      <c r="E33" s="11" t="str">
        <f t="shared" si="1"/>
        <v>Winesap  2</v>
      </c>
      <c r="F33" s="11" t="s">
        <v>44</v>
      </c>
      <c r="G33" s="11">
        <v>0</v>
      </c>
      <c r="H33" s="1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>
      <c r="A34" s="11" t="s">
        <v>37</v>
      </c>
      <c r="B34" s="11" t="s">
        <v>102</v>
      </c>
      <c r="C34" s="11" t="s">
        <v>503</v>
      </c>
      <c r="D34" s="11">
        <v>3</v>
      </c>
      <c r="E34" s="11" t="str">
        <f t="shared" si="1"/>
        <v>Winesap  3</v>
      </c>
      <c r="F34" s="11" t="s">
        <v>44</v>
      </c>
      <c r="G34" s="11">
        <v>0</v>
      </c>
      <c r="H34" s="11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>
      <c r="A35" s="11" t="s">
        <v>37</v>
      </c>
      <c r="B35" s="11" t="s">
        <v>102</v>
      </c>
      <c r="C35" s="11" t="s">
        <v>503</v>
      </c>
      <c r="D35" s="11">
        <v>4</v>
      </c>
      <c r="E35" s="11" t="str">
        <f t="shared" si="1"/>
        <v>Winesap  4</v>
      </c>
      <c r="F35" s="11" t="s">
        <v>44</v>
      </c>
      <c r="G35" s="11">
        <v>0</v>
      </c>
      <c r="H35" s="11"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>
      <c r="A36" s="11" t="s">
        <v>37</v>
      </c>
      <c r="B36" s="11" t="s">
        <v>102</v>
      </c>
      <c r="C36" s="11" t="s">
        <v>503</v>
      </c>
      <c r="D36" s="11">
        <v>5</v>
      </c>
      <c r="E36" s="11" t="str">
        <f t="shared" si="1"/>
        <v>Winesap  5</v>
      </c>
      <c r="F36" s="11" t="s">
        <v>44</v>
      </c>
      <c r="G36" s="11">
        <v>0</v>
      </c>
      <c r="H36" s="11"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t="s">
        <v>37</v>
      </c>
      <c r="B37" t="s">
        <v>102</v>
      </c>
      <c r="C37" t="s">
        <v>504</v>
      </c>
      <c r="D37" s="11">
        <v>1</v>
      </c>
      <c r="E37" s="11" t="str">
        <f>CONCATENATE(C37,)</f>
        <v>Arkansas Black 1</v>
      </c>
      <c r="F37" s="11" t="s">
        <v>44</v>
      </c>
      <c r="G37" s="11">
        <v>1</v>
      </c>
      <c r="H37" s="11">
        <v>1</v>
      </c>
      <c r="J37">
        <v>4</v>
      </c>
      <c r="K37">
        <v>1.1000000000000001</v>
      </c>
      <c r="L37">
        <v>0.8</v>
      </c>
      <c r="M37">
        <v>0.6</v>
      </c>
      <c r="N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7">
      <c r="A38" t="s">
        <v>37</v>
      </c>
      <c r="B38" t="s">
        <v>102</v>
      </c>
      <c r="C38" t="s">
        <v>505</v>
      </c>
      <c r="D38" s="11">
        <v>2</v>
      </c>
      <c r="E38" s="11" t="str">
        <f>CONCATENATE(C38,)</f>
        <v>Arkansas Black 2</v>
      </c>
      <c r="F38" s="11" t="s">
        <v>44</v>
      </c>
      <c r="G38" s="11">
        <v>1</v>
      </c>
      <c r="H38" s="11">
        <v>1</v>
      </c>
      <c r="J38">
        <v>8.5</v>
      </c>
      <c r="K38">
        <v>1.9</v>
      </c>
      <c r="L38">
        <v>1.1000000000000001</v>
      </c>
      <c r="M38">
        <v>1.2</v>
      </c>
      <c r="N38">
        <v>0</v>
      </c>
      <c r="P38">
        <v>17</v>
      </c>
      <c r="Q38">
        <v>5</v>
      </c>
      <c r="R38">
        <v>30</v>
      </c>
      <c r="S38">
        <v>0</v>
      </c>
      <c r="T38">
        <v>0</v>
      </c>
      <c r="U38">
        <f>AVERAGE(P38:T38)</f>
        <v>10.4</v>
      </c>
    </row>
    <row r="39" spans="1:27">
      <c r="A39" t="s">
        <v>37</v>
      </c>
      <c r="B39" t="s">
        <v>102</v>
      </c>
      <c r="C39" t="s">
        <v>145</v>
      </c>
      <c r="D39" s="11">
        <v>3</v>
      </c>
      <c r="E39" s="11" t="str">
        <f>CONCATENATE(C39," ",D39)</f>
        <v>Arkansas Black 3</v>
      </c>
      <c r="F39" s="11" t="s">
        <v>44</v>
      </c>
      <c r="G39" s="11">
        <v>0</v>
      </c>
      <c r="H39" s="11">
        <v>0</v>
      </c>
      <c r="U39">
        <f>AVERAGE(U37:U38)</f>
        <v>5.2</v>
      </c>
    </row>
    <row r="40" spans="1:27">
      <c r="A40" t="s">
        <v>37</v>
      </c>
      <c r="B40" t="s">
        <v>102</v>
      </c>
      <c r="C40" t="s">
        <v>145</v>
      </c>
      <c r="D40" s="11">
        <v>4</v>
      </c>
      <c r="E40" s="11" t="str">
        <f>CONCATENATE(C40," ",D40)</f>
        <v>Arkansas Black 4</v>
      </c>
      <c r="F40" s="11" t="s">
        <v>44</v>
      </c>
      <c r="G40" s="11">
        <v>0</v>
      </c>
      <c r="H40" s="11">
        <v>0</v>
      </c>
    </row>
    <row r="41" spans="1:27">
      <c r="A41" t="s">
        <v>37</v>
      </c>
      <c r="B41" t="s">
        <v>102</v>
      </c>
      <c r="C41" t="s">
        <v>145</v>
      </c>
      <c r="D41" s="11">
        <v>5</v>
      </c>
      <c r="E41" s="11" t="str">
        <f>CONCATENATE(C41," ",D41)</f>
        <v>Arkansas Black 5</v>
      </c>
      <c r="F41" s="11" t="s">
        <v>44</v>
      </c>
      <c r="G41" s="11">
        <v>0</v>
      </c>
      <c r="H41" s="11">
        <v>0</v>
      </c>
    </row>
    <row r="42" spans="1:27">
      <c r="A42" t="s">
        <v>37</v>
      </c>
      <c r="B42" t="s">
        <v>102</v>
      </c>
      <c r="C42" t="s">
        <v>145</v>
      </c>
      <c r="D42" s="11">
        <v>6</v>
      </c>
      <c r="E42" s="11" t="str">
        <f>CONCATENATE(C42," ",D42)</f>
        <v>Arkansas Black 6</v>
      </c>
      <c r="F42" s="11" t="s">
        <v>44</v>
      </c>
      <c r="G42" s="11">
        <v>0</v>
      </c>
      <c r="H42" s="11">
        <v>0</v>
      </c>
    </row>
    <row r="43" spans="1:27">
      <c r="A43" t="s">
        <v>37</v>
      </c>
      <c r="B43" t="s">
        <v>102</v>
      </c>
      <c r="C43" t="s">
        <v>145</v>
      </c>
      <c r="D43" s="11">
        <v>7</v>
      </c>
      <c r="E43" s="11" t="str">
        <f>CONCATENATE(C43," ",D43)</f>
        <v>Arkansas Black 7</v>
      </c>
      <c r="F43" s="11" t="s">
        <v>44</v>
      </c>
      <c r="G43" s="11">
        <v>0</v>
      </c>
      <c r="H43" s="11">
        <v>0</v>
      </c>
    </row>
    <row r="44" spans="1:27">
      <c r="A44" s="11" t="s">
        <v>37</v>
      </c>
      <c r="B44" s="11" t="s">
        <v>102</v>
      </c>
      <c r="C44" s="11" t="s">
        <v>506</v>
      </c>
      <c r="D44" s="11">
        <v>1</v>
      </c>
      <c r="E44" s="11" t="str">
        <f>CONCATENATE(C44,)</f>
        <v>Prairie Magic 1</v>
      </c>
      <c r="F44" s="11" t="s">
        <v>44</v>
      </c>
      <c r="G44" s="11">
        <v>1</v>
      </c>
      <c r="H44" s="11">
        <v>1</v>
      </c>
      <c r="J44" s="11">
        <v>10.5</v>
      </c>
      <c r="K44" s="11">
        <v>2.6</v>
      </c>
      <c r="L44" s="11">
        <v>1.1000000000000001</v>
      </c>
      <c r="M44" s="11">
        <v>1.3</v>
      </c>
      <c r="N44" s="11">
        <v>4</v>
      </c>
      <c r="O44" s="11"/>
      <c r="P44" s="11">
        <v>10</v>
      </c>
      <c r="Q44" s="11">
        <v>7</v>
      </c>
      <c r="R44" s="11">
        <v>13</v>
      </c>
      <c r="S44" s="11">
        <v>6</v>
      </c>
      <c r="T44" s="11">
        <v>8</v>
      </c>
      <c r="U44" s="11"/>
      <c r="V44" s="11"/>
      <c r="W44" s="11"/>
      <c r="X44" s="11"/>
      <c r="Y44" s="11"/>
      <c r="Z44" s="11"/>
      <c r="AA44" s="11"/>
    </row>
    <row r="45" spans="1:27">
      <c r="A45" s="11" t="s">
        <v>37</v>
      </c>
      <c r="B45" s="11" t="s">
        <v>102</v>
      </c>
      <c r="C45" s="11" t="s">
        <v>507</v>
      </c>
      <c r="D45" s="11">
        <v>2</v>
      </c>
      <c r="E45" s="11" t="str">
        <f>CONCATENATE(C45,)</f>
        <v>Prairie Magic 2</v>
      </c>
      <c r="F45" s="11" t="s">
        <v>44</v>
      </c>
      <c r="G45" s="11">
        <v>1</v>
      </c>
      <c r="H45" s="11">
        <v>1</v>
      </c>
      <c r="J45" s="11">
        <v>11</v>
      </c>
      <c r="K45" s="11">
        <v>2.5</v>
      </c>
      <c r="L45" s="11">
        <v>1.6</v>
      </c>
      <c r="M45" s="11">
        <v>1.4</v>
      </c>
      <c r="N45" s="11">
        <v>0</v>
      </c>
      <c r="O45" s="11"/>
      <c r="P45" s="11">
        <v>15</v>
      </c>
      <c r="Q45" s="11">
        <v>30</v>
      </c>
      <c r="R45" s="11">
        <v>14</v>
      </c>
      <c r="S45" s="11">
        <v>8</v>
      </c>
      <c r="T45" s="11">
        <v>9</v>
      </c>
      <c r="U45" s="11"/>
      <c r="V45" s="11"/>
      <c r="W45" s="11"/>
      <c r="X45" s="11"/>
      <c r="Y45" s="11"/>
      <c r="Z45" s="11"/>
      <c r="AA45" s="11"/>
    </row>
    <row r="46" spans="1:27">
      <c r="A46" s="11" t="s">
        <v>37</v>
      </c>
      <c r="B46" s="11" t="s">
        <v>102</v>
      </c>
      <c r="C46" s="11" t="s">
        <v>508</v>
      </c>
      <c r="D46" s="11">
        <v>3</v>
      </c>
      <c r="E46" s="11" t="str">
        <f>CONCATENATE(C46,)</f>
        <v>Prairie Magic 3</v>
      </c>
      <c r="F46" s="11" t="s">
        <v>44</v>
      </c>
      <c r="G46" s="11">
        <v>1</v>
      </c>
      <c r="H46" s="11">
        <v>1</v>
      </c>
      <c r="J46" s="11">
        <v>13</v>
      </c>
      <c r="K46" s="11">
        <v>2.8</v>
      </c>
      <c r="L46" s="11">
        <v>1.4</v>
      </c>
      <c r="M46" s="11">
        <v>1.6</v>
      </c>
      <c r="N46" s="11">
        <v>0</v>
      </c>
      <c r="O46" s="11"/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/>
      <c r="V46" s="11"/>
      <c r="W46" s="11"/>
      <c r="X46" s="11"/>
      <c r="Y46" s="11"/>
      <c r="Z46" s="11"/>
      <c r="AA46" s="11"/>
    </row>
    <row r="47" spans="1:27">
      <c r="A47" s="11" t="s">
        <v>37</v>
      </c>
      <c r="B47" s="11" t="s">
        <v>102</v>
      </c>
      <c r="C47" s="11" t="s">
        <v>509</v>
      </c>
      <c r="D47" s="11">
        <v>4</v>
      </c>
      <c r="E47" s="11" t="str">
        <f>CONCATENATE(C47,)</f>
        <v>Prairie Magic 4</v>
      </c>
      <c r="F47" s="11" t="s">
        <v>44</v>
      </c>
      <c r="G47" s="11">
        <v>1</v>
      </c>
      <c r="H47" s="11">
        <v>1</v>
      </c>
      <c r="J47" s="11">
        <v>12</v>
      </c>
      <c r="K47" s="11">
        <v>2.8</v>
      </c>
      <c r="L47" s="11">
        <v>1.6</v>
      </c>
      <c r="M47" s="11">
        <v>2</v>
      </c>
      <c r="N47" s="11">
        <v>0</v>
      </c>
      <c r="O47" s="11"/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/>
      <c r="V47" s="11"/>
      <c r="W47" s="11"/>
      <c r="X47" s="11"/>
      <c r="Y47" s="11"/>
      <c r="Z47" s="11"/>
      <c r="AA47" s="11"/>
    </row>
    <row r="48" spans="1:27">
      <c r="A48" t="s">
        <v>37</v>
      </c>
      <c r="B48" t="s">
        <v>102</v>
      </c>
      <c r="C48" t="s">
        <v>383</v>
      </c>
      <c r="D48">
        <v>1</v>
      </c>
      <c r="E48" t="str">
        <f t="shared" ref="E48:E85" si="2">CONCATENATE(C48," ",D48)</f>
        <v>Northern Spy 1</v>
      </c>
      <c r="F48" t="s">
        <v>44</v>
      </c>
      <c r="G48">
        <v>0</v>
      </c>
      <c r="H48">
        <v>0</v>
      </c>
      <c r="Z48" t="s">
        <v>117</v>
      </c>
    </row>
    <row r="49" spans="1:27">
      <c r="A49" t="s">
        <v>37</v>
      </c>
      <c r="B49" t="s">
        <v>102</v>
      </c>
      <c r="C49" t="s">
        <v>383</v>
      </c>
      <c r="D49">
        <v>2</v>
      </c>
      <c r="E49" t="str">
        <f t="shared" si="2"/>
        <v>Northern Spy 2</v>
      </c>
      <c r="F49" t="s">
        <v>44</v>
      </c>
      <c r="G49">
        <v>0</v>
      </c>
      <c r="H49">
        <v>0</v>
      </c>
      <c r="Z49" t="s">
        <v>510</v>
      </c>
    </row>
    <row r="50" spans="1:27">
      <c r="A50" t="s">
        <v>37</v>
      </c>
      <c r="B50" t="s">
        <v>102</v>
      </c>
      <c r="C50" t="s">
        <v>383</v>
      </c>
      <c r="D50">
        <v>3</v>
      </c>
      <c r="E50" t="str">
        <f t="shared" si="2"/>
        <v>Northern Spy 3</v>
      </c>
      <c r="F50" t="s">
        <v>44</v>
      </c>
      <c r="G50">
        <v>0</v>
      </c>
      <c r="H50">
        <v>0</v>
      </c>
      <c r="Z50" t="s">
        <v>117</v>
      </c>
    </row>
    <row r="51" spans="1:27">
      <c r="A51" t="s">
        <v>37</v>
      </c>
      <c r="B51" t="s">
        <v>102</v>
      </c>
      <c r="C51" t="s">
        <v>383</v>
      </c>
      <c r="D51">
        <v>4</v>
      </c>
      <c r="E51" t="str">
        <f t="shared" si="2"/>
        <v>Northern Spy 4</v>
      </c>
      <c r="F51" t="s">
        <v>44</v>
      </c>
      <c r="G51">
        <v>0</v>
      </c>
      <c r="H51">
        <v>0</v>
      </c>
    </row>
    <row r="52" spans="1:27">
      <c r="A52" t="s">
        <v>37</v>
      </c>
      <c r="B52" t="s">
        <v>102</v>
      </c>
      <c r="C52" t="s">
        <v>383</v>
      </c>
      <c r="D52">
        <v>5</v>
      </c>
      <c r="E52" t="str">
        <f t="shared" si="2"/>
        <v>Northern Spy 5</v>
      </c>
      <c r="F52" t="s">
        <v>44</v>
      </c>
      <c r="G52">
        <v>0</v>
      </c>
      <c r="H52">
        <v>0</v>
      </c>
      <c r="Z52" t="s">
        <v>511</v>
      </c>
    </row>
    <row r="53" spans="1:27">
      <c r="A53" s="11" t="s">
        <v>37</v>
      </c>
      <c r="B53" s="11" t="s">
        <v>102</v>
      </c>
      <c r="C53" s="11" t="s">
        <v>512</v>
      </c>
      <c r="D53" s="11">
        <v>1</v>
      </c>
      <c r="E53" s="11" t="str">
        <f t="shared" si="2"/>
        <v>Frostbite 1 1</v>
      </c>
      <c r="F53" s="11" t="s">
        <v>44</v>
      </c>
      <c r="G53" s="11">
        <v>1</v>
      </c>
      <c r="H53" s="11">
        <v>1</v>
      </c>
      <c r="J53" s="11">
        <v>8.5</v>
      </c>
      <c r="K53" s="11">
        <v>1.8</v>
      </c>
      <c r="L53" s="11">
        <v>1</v>
      </c>
      <c r="M53" s="11">
        <v>1.2</v>
      </c>
      <c r="N53" s="11">
        <v>0</v>
      </c>
      <c r="O53" s="11"/>
      <c r="P53" s="11">
        <v>4</v>
      </c>
      <c r="Q53" s="11">
        <v>6</v>
      </c>
      <c r="R53" s="11">
        <v>0</v>
      </c>
      <c r="S53" s="11">
        <v>0</v>
      </c>
      <c r="T53" s="11">
        <v>0</v>
      </c>
      <c r="U53" s="11"/>
      <c r="V53" s="11"/>
      <c r="W53" s="11"/>
      <c r="X53" s="11"/>
      <c r="Y53" s="11"/>
      <c r="Z53" s="11"/>
      <c r="AA53" s="11"/>
    </row>
    <row r="54" spans="1:27">
      <c r="A54" s="11" t="s">
        <v>37</v>
      </c>
      <c r="B54" s="11" t="s">
        <v>102</v>
      </c>
      <c r="C54" s="11" t="s">
        <v>513</v>
      </c>
      <c r="D54" s="11">
        <v>2</v>
      </c>
      <c r="E54" s="11" t="str">
        <f t="shared" si="2"/>
        <v>Frostbite 2 2</v>
      </c>
      <c r="F54" s="11" t="s">
        <v>44</v>
      </c>
      <c r="G54" s="11">
        <v>1</v>
      </c>
      <c r="H54" s="11">
        <v>1</v>
      </c>
      <c r="J54" s="11">
        <v>9</v>
      </c>
      <c r="K54" s="11">
        <v>1.9</v>
      </c>
      <c r="L54" s="11">
        <v>2</v>
      </c>
      <c r="M54" s="11">
        <v>1.8</v>
      </c>
      <c r="N54" s="11">
        <v>0</v>
      </c>
      <c r="O54" s="11"/>
      <c r="P54" s="11">
        <v>15</v>
      </c>
      <c r="Q54" s="11">
        <v>5</v>
      </c>
      <c r="R54" s="11">
        <v>10</v>
      </c>
      <c r="S54" s="11">
        <v>16</v>
      </c>
      <c r="T54" s="11">
        <v>8</v>
      </c>
      <c r="U54" s="11"/>
      <c r="V54" s="11"/>
      <c r="W54" s="11"/>
      <c r="X54" s="11"/>
      <c r="Y54" s="11"/>
      <c r="Z54" s="11"/>
      <c r="AA54" s="11"/>
    </row>
    <row r="55" spans="1:27">
      <c r="A55" s="11" t="s">
        <v>37</v>
      </c>
      <c r="B55" s="11" t="s">
        <v>102</v>
      </c>
      <c r="C55" s="11" t="s">
        <v>514</v>
      </c>
      <c r="D55" s="11">
        <v>3</v>
      </c>
      <c r="E55" s="11" t="str">
        <f t="shared" si="2"/>
        <v>Frostbite 3 3</v>
      </c>
      <c r="F55" s="11" t="s">
        <v>44</v>
      </c>
      <c r="G55" s="11">
        <v>1</v>
      </c>
      <c r="H55" s="11">
        <v>1</v>
      </c>
      <c r="J55" s="11">
        <v>7.5</v>
      </c>
      <c r="K55" s="11">
        <v>1.6</v>
      </c>
      <c r="L55" s="11">
        <v>0.6</v>
      </c>
      <c r="M55" s="11">
        <v>0.4</v>
      </c>
      <c r="N55" s="11">
        <v>0</v>
      </c>
      <c r="O55" s="11"/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/>
      <c r="V55" s="11"/>
      <c r="W55" s="11"/>
      <c r="X55" s="11"/>
      <c r="Y55" s="11"/>
      <c r="Z55" s="11"/>
      <c r="AA55" s="11"/>
    </row>
    <row r="56" spans="1:27">
      <c r="A56" t="s">
        <v>37</v>
      </c>
      <c r="B56" t="s">
        <v>102</v>
      </c>
      <c r="C56" t="s">
        <v>469</v>
      </c>
      <c r="D56">
        <v>1</v>
      </c>
      <c r="E56" t="str">
        <f t="shared" si="2"/>
        <v>Smokehouse 1</v>
      </c>
      <c r="F56" t="s">
        <v>44</v>
      </c>
      <c r="G56">
        <v>0</v>
      </c>
      <c r="H56">
        <v>0</v>
      </c>
      <c r="Z56" t="s">
        <v>117</v>
      </c>
    </row>
    <row r="57" spans="1:27">
      <c r="A57" t="s">
        <v>37</v>
      </c>
      <c r="B57" t="s">
        <v>102</v>
      </c>
      <c r="C57" t="s">
        <v>469</v>
      </c>
      <c r="D57">
        <v>2</v>
      </c>
      <c r="E57" t="str">
        <f t="shared" si="2"/>
        <v>Smokehouse 2</v>
      </c>
      <c r="F57" t="s">
        <v>44</v>
      </c>
      <c r="G57">
        <v>0</v>
      </c>
      <c r="H57">
        <v>0</v>
      </c>
      <c r="Z57" t="s">
        <v>515</v>
      </c>
    </row>
    <row r="58" spans="1:27">
      <c r="A58" t="s">
        <v>37</v>
      </c>
      <c r="B58" t="s">
        <v>102</v>
      </c>
      <c r="C58" t="s">
        <v>469</v>
      </c>
      <c r="D58">
        <v>3</v>
      </c>
      <c r="E58" t="str">
        <f t="shared" si="2"/>
        <v>Smokehouse 3</v>
      </c>
      <c r="F58" t="s">
        <v>44</v>
      </c>
      <c r="G58">
        <v>0</v>
      </c>
      <c r="H58">
        <v>0</v>
      </c>
      <c r="Z58" t="s">
        <v>117</v>
      </c>
    </row>
    <row r="59" spans="1:27">
      <c r="A59" t="s">
        <v>37</v>
      </c>
      <c r="B59" t="s">
        <v>102</v>
      </c>
      <c r="C59" t="s">
        <v>469</v>
      </c>
      <c r="D59">
        <v>4</v>
      </c>
      <c r="E59" t="str">
        <f t="shared" si="2"/>
        <v>Smokehouse 4</v>
      </c>
      <c r="F59" t="s">
        <v>44</v>
      </c>
      <c r="G59">
        <v>0</v>
      </c>
      <c r="H59">
        <v>0</v>
      </c>
      <c r="Z59" t="s">
        <v>117</v>
      </c>
    </row>
    <row r="60" spans="1:27">
      <c r="A60" t="s">
        <v>37</v>
      </c>
      <c r="B60" t="s">
        <v>102</v>
      </c>
      <c r="C60" t="s">
        <v>469</v>
      </c>
      <c r="D60">
        <v>5</v>
      </c>
      <c r="E60" t="str">
        <f t="shared" si="2"/>
        <v>Smokehouse 5</v>
      </c>
      <c r="F60" t="s">
        <v>44</v>
      </c>
      <c r="G60">
        <v>0</v>
      </c>
      <c r="H60">
        <v>0</v>
      </c>
      <c r="Z60" t="s">
        <v>117</v>
      </c>
    </row>
    <row r="61" spans="1:27">
      <c r="A61" s="11" t="s">
        <v>37</v>
      </c>
      <c r="B61" s="11" t="s">
        <v>102</v>
      </c>
      <c r="C61" s="11" t="s">
        <v>516</v>
      </c>
      <c r="D61" s="11">
        <v>1</v>
      </c>
      <c r="E61" s="11" t="str">
        <f t="shared" si="2"/>
        <v>Good Mac Dolgo Crab 1</v>
      </c>
      <c r="F61" s="11" t="s">
        <v>44</v>
      </c>
      <c r="G61" s="11">
        <v>0</v>
      </c>
      <c r="H61" s="11">
        <v>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 t="s">
        <v>117</v>
      </c>
      <c r="AA61" s="11"/>
    </row>
    <row r="62" spans="1:27">
      <c r="A62" s="11" t="s">
        <v>37</v>
      </c>
      <c r="B62" s="11" t="s">
        <v>102</v>
      </c>
      <c r="C62" s="11" t="s">
        <v>516</v>
      </c>
      <c r="D62" s="11">
        <v>2</v>
      </c>
      <c r="E62" s="11" t="str">
        <f t="shared" si="2"/>
        <v>Good Mac Dolgo Crab 2</v>
      </c>
      <c r="F62" s="11" t="s">
        <v>44</v>
      </c>
      <c r="G62" s="11">
        <v>0</v>
      </c>
      <c r="H62" s="11">
        <v>0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 t="s">
        <v>517</v>
      </c>
      <c r="AA62" s="11"/>
    </row>
    <row r="63" spans="1:27">
      <c r="A63" t="s">
        <v>37</v>
      </c>
      <c r="B63" t="s">
        <v>102</v>
      </c>
      <c r="C63" t="s">
        <v>473</v>
      </c>
      <c r="D63">
        <v>1</v>
      </c>
      <c r="E63" t="str">
        <f t="shared" si="2"/>
        <v>Manchurian Crab 1</v>
      </c>
      <c r="F63" t="s">
        <v>44</v>
      </c>
      <c r="G63">
        <v>0</v>
      </c>
      <c r="H63">
        <v>0</v>
      </c>
    </row>
    <row r="64" spans="1:27">
      <c r="A64" t="s">
        <v>37</v>
      </c>
      <c r="B64" t="s">
        <v>102</v>
      </c>
      <c r="C64" t="s">
        <v>473</v>
      </c>
      <c r="D64">
        <v>2</v>
      </c>
      <c r="E64" t="str">
        <f t="shared" si="2"/>
        <v>Manchurian Crab 2</v>
      </c>
      <c r="F64" t="s">
        <v>44</v>
      </c>
      <c r="G64">
        <v>0</v>
      </c>
      <c r="H64">
        <v>0</v>
      </c>
    </row>
    <row r="65" spans="1:27">
      <c r="A65" s="11" t="s">
        <v>37</v>
      </c>
      <c r="B65" s="11" t="s">
        <v>102</v>
      </c>
      <c r="C65" s="11" t="s">
        <v>196</v>
      </c>
      <c r="D65" s="11">
        <v>1</v>
      </c>
      <c r="E65" s="11" t="str">
        <f t="shared" si="2"/>
        <v>Honeycrisp 1</v>
      </c>
      <c r="F65" s="11" t="s">
        <v>44</v>
      </c>
      <c r="G65" s="11">
        <v>0</v>
      </c>
      <c r="H65" s="11">
        <v>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>
      <c r="A66" s="11" t="s">
        <v>37</v>
      </c>
      <c r="B66" s="11" t="s">
        <v>102</v>
      </c>
      <c r="C66" s="11" t="s">
        <v>196</v>
      </c>
      <c r="D66" s="11">
        <v>2</v>
      </c>
      <c r="E66" s="11" t="str">
        <f t="shared" si="2"/>
        <v>Honeycrisp 2</v>
      </c>
      <c r="F66" s="11" t="s">
        <v>44</v>
      </c>
      <c r="G66" s="11">
        <v>0</v>
      </c>
      <c r="H66" s="11">
        <v>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>
      <c r="A67" s="11" t="s">
        <v>37</v>
      </c>
      <c r="B67" s="11" t="s">
        <v>102</v>
      </c>
      <c r="C67" s="11" t="s">
        <v>196</v>
      </c>
      <c r="D67" s="11">
        <v>3</v>
      </c>
      <c r="E67" s="11" t="str">
        <f t="shared" si="2"/>
        <v>Honeycrisp 3</v>
      </c>
      <c r="F67" s="11" t="s">
        <v>44</v>
      </c>
      <c r="G67" s="11">
        <v>0</v>
      </c>
      <c r="H67" s="11">
        <v>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>
      <c r="A68" t="s">
        <v>37</v>
      </c>
      <c r="B68" t="s">
        <v>102</v>
      </c>
      <c r="C68" t="s">
        <v>270</v>
      </c>
      <c r="D68" s="11">
        <v>1</v>
      </c>
      <c r="E68" s="11" t="str">
        <f t="shared" si="2"/>
        <v>Sweet 16 1</v>
      </c>
      <c r="F68" s="11" t="s">
        <v>44</v>
      </c>
      <c r="G68" s="11">
        <v>0</v>
      </c>
      <c r="H68" s="11">
        <v>0</v>
      </c>
    </row>
    <row r="69" spans="1:27">
      <c r="A69" t="s">
        <v>37</v>
      </c>
      <c r="B69" t="s">
        <v>102</v>
      </c>
      <c r="C69" t="s">
        <v>270</v>
      </c>
      <c r="D69" s="11">
        <v>2</v>
      </c>
      <c r="E69" s="11" t="str">
        <f t="shared" si="2"/>
        <v>Sweet 16 2</v>
      </c>
      <c r="F69" s="11" t="s">
        <v>44</v>
      </c>
      <c r="G69" s="11">
        <v>0</v>
      </c>
      <c r="H69" s="11">
        <v>0</v>
      </c>
    </row>
    <row r="70" spans="1:27">
      <c r="A70" t="s">
        <v>37</v>
      </c>
      <c r="B70" t="s">
        <v>102</v>
      </c>
      <c r="C70" t="s">
        <v>270</v>
      </c>
      <c r="D70" s="11">
        <v>3</v>
      </c>
      <c r="E70" s="11" t="str">
        <f t="shared" si="2"/>
        <v>Sweet 16 3</v>
      </c>
      <c r="F70" s="11" t="s">
        <v>44</v>
      </c>
      <c r="G70" s="11">
        <v>0</v>
      </c>
      <c r="H70" s="11">
        <v>0</v>
      </c>
    </row>
    <row r="71" spans="1:27">
      <c r="A71" t="s">
        <v>37</v>
      </c>
      <c r="B71" t="s">
        <v>147</v>
      </c>
      <c r="C71" t="s">
        <v>148</v>
      </c>
      <c r="D71" s="11">
        <v>1</v>
      </c>
      <c r="E71" s="11" t="str">
        <f t="shared" si="2"/>
        <v>Parker 1</v>
      </c>
      <c r="F71" s="11" t="s">
        <v>44</v>
      </c>
      <c r="G71" s="11">
        <v>0</v>
      </c>
      <c r="H71" s="11">
        <v>0</v>
      </c>
      <c r="X71" t="s">
        <v>518</v>
      </c>
      <c r="Y71" t="s">
        <v>117</v>
      </c>
      <c r="Z71" t="s">
        <v>117</v>
      </c>
    </row>
    <row r="72" spans="1:27">
      <c r="A72" t="s">
        <v>37</v>
      </c>
      <c r="B72" t="s">
        <v>147</v>
      </c>
      <c r="C72" t="s">
        <v>148</v>
      </c>
      <c r="D72" s="11">
        <v>2</v>
      </c>
      <c r="E72" s="11" t="str">
        <f t="shared" si="2"/>
        <v>Parker 2</v>
      </c>
      <c r="F72" s="11" t="s">
        <v>44</v>
      </c>
      <c r="G72" s="11">
        <v>0</v>
      </c>
      <c r="H72" s="11">
        <v>0</v>
      </c>
      <c r="Y72" t="s">
        <v>117</v>
      </c>
      <c r="Z72" t="s">
        <v>117</v>
      </c>
      <c r="AA72" t="s">
        <v>117</v>
      </c>
    </row>
    <row r="73" spans="1:27">
      <c r="A73" t="s">
        <v>37</v>
      </c>
      <c r="B73" t="s">
        <v>147</v>
      </c>
      <c r="C73" t="s">
        <v>148</v>
      </c>
      <c r="D73" s="11">
        <v>3</v>
      </c>
      <c r="E73" s="11" t="str">
        <f t="shared" si="2"/>
        <v>Parker 3</v>
      </c>
      <c r="F73" s="11" t="s">
        <v>44</v>
      </c>
      <c r="G73" s="11">
        <v>0</v>
      </c>
      <c r="H73" s="11">
        <v>0</v>
      </c>
      <c r="Y73" t="s">
        <v>117</v>
      </c>
      <c r="Z73" t="s">
        <v>117</v>
      </c>
      <c r="AA73" t="s">
        <v>117</v>
      </c>
    </row>
    <row r="74" spans="1:27">
      <c r="A74" s="11" t="s">
        <v>37</v>
      </c>
      <c r="B74" s="11" t="s">
        <v>147</v>
      </c>
      <c r="C74" s="11" t="s">
        <v>225</v>
      </c>
      <c r="D74" s="11">
        <v>1</v>
      </c>
      <c r="E74" s="11" t="str">
        <f t="shared" si="2"/>
        <v>Golden Spice 1</v>
      </c>
      <c r="F74" s="11" t="s">
        <v>44</v>
      </c>
      <c r="G74" s="11">
        <v>0</v>
      </c>
      <c r="H74" s="11">
        <v>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 t="s">
        <v>495</v>
      </c>
      <c r="Z74" s="11" t="s">
        <v>502</v>
      </c>
      <c r="AA74" s="11"/>
    </row>
    <row r="75" spans="1:27">
      <c r="A75" s="11" t="s">
        <v>37</v>
      </c>
      <c r="B75" s="11" t="s">
        <v>147</v>
      </c>
      <c r="C75" s="11" t="s">
        <v>225</v>
      </c>
      <c r="D75" s="11">
        <v>2</v>
      </c>
      <c r="E75" s="11" t="str">
        <f t="shared" si="2"/>
        <v>Golden Spice 2</v>
      </c>
      <c r="F75" s="11" t="s">
        <v>44</v>
      </c>
      <c r="G75" s="11">
        <v>0</v>
      </c>
      <c r="H75" s="11">
        <v>0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 t="s">
        <v>117</v>
      </c>
      <c r="Z75" s="11" t="s">
        <v>117</v>
      </c>
      <c r="AA75" s="11"/>
    </row>
    <row r="76" spans="1:27">
      <c r="A76" s="11" t="s">
        <v>37</v>
      </c>
      <c r="B76" s="11" t="s">
        <v>147</v>
      </c>
      <c r="C76" s="11" t="s">
        <v>225</v>
      </c>
      <c r="D76" s="11">
        <v>3</v>
      </c>
      <c r="E76" s="11" t="str">
        <f t="shared" si="2"/>
        <v>Golden Spice 3</v>
      </c>
      <c r="F76" s="11" t="s">
        <v>44</v>
      </c>
      <c r="G76" s="11">
        <v>0</v>
      </c>
      <c r="H76" s="11">
        <v>0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 t="s">
        <v>519</v>
      </c>
      <c r="Z76" s="11" t="s">
        <v>488</v>
      </c>
      <c r="AA76" s="11"/>
    </row>
    <row r="77" spans="1:27">
      <c r="A77" t="s">
        <v>37</v>
      </c>
      <c r="B77" t="s">
        <v>147</v>
      </c>
      <c r="C77" t="s">
        <v>157</v>
      </c>
      <c r="D77" s="11">
        <v>1</v>
      </c>
      <c r="E77" s="11" t="str">
        <f t="shared" si="2"/>
        <v>Patten 1</v>
      </c>
      <c r="F77" s="11" t="s">
        <v>44</v>
      </c>
      <c r="G77" s="11">
        <v>0</v>
      </c>
      <c r="H77" s="11">
        <v>0</v>
      </c>
    </row>
    <row r="78" spans="1:27">
      <c r="A78" t="s">
        <v>37</v>
      </c>
      <c r="B78" t="s">
        <v>147</v>
      </c>
      <c r="C78" t="s">
        <v>157</v>
      </c>
      <c r="D78" s="11">
        <v>2</v>
      </c>
      <c r="E78" s="11" t="str">
        <f t="shared" si="2"/>
        <v>Patten 2</v>
      </c>
      <c r="F78" s="11" t="s">
        <v>44</v>
      </c>
      <c r="G78" s="11">
        <v>0</v>
      </c>
      <c r="H78" s="11">
        <v>0</v>
      </c>
    </row>
    <row r="79" spans="1:27">
      <c r="A79" t="s">
        <v>37</v>
      </c>
      <c r="B79" t="s">
        <v>147</v>
      </c>
      <c r="C79" t="s">
        <v>157</v>
      </c>
      <c r="D79" s="11">
        <v>3</v>
      </c>
      <c r="E79" s="11" t="str">
        <f t="shared" si="2"/>
        <v>Patten 3</v>
      </c>
      <c r="F79" s="11" t="s">
        <v>44</v>
      </c>
      <c r="G79" s="11">
        <v>0</v>
      </c>
      <c r="H79" s="11">
        <v>0</v>
      </c>
      <c r="Z79" t="s">
        <v>117</v>
      </c>
    </row>
    <row r="80" spans="1:27">
      <c r="A80" t="s">
        <v>37</v>
      </c>
      <c r="B80" t="s">
        <v>147</v>
      </c>
      <c r="C80" t="s">
        <v>157</v>
      </c>
      <c r="D80" s="11">
        <v>4</v>
      </c>
      <c r="E80" s="11" t="str">
        <f t="shared" si="2"/>
        <v>Patten 4</v>
      </c>
      <c r="F80" s="11" t="s">
        <v>44</v>
      </c>
      <c r="G80" s="11">
        <v>0</v>
      </c>
      <c r="H80" s="11">
        <v>0</v>
      </c>
      <c r="Y80" t="s">
        <v>495</v>
      </c>
      <c r="Z80" t="s">
        <v>117</v>
      </c>
    </row>
    <row r="81" spans="1:27">
      <c r="A81" t="s">
        <v>37</v>
      </c>
      <c r="B81" t="s">
        <v>147</v>
      </c>
      <c r="C81" t="s">
        <v>157</v>
      </c>
      <c r="D81" s="11">
        <v>5</v>
      </c>
      <c r="E81" s="11" t="str">
        <f t="shared" si="2"/>
        <v>Patten 5</v>
      </c>
      <c r="F81" s="11" t="s">
        <v>44</v>
      </c>
      <c r="G81" s="11">
        <v>0</v>
      </c>
      <c r="H81" s="11">
        <v>0</v>
      </c>
      <c r="Y81" t="s">
        <v>117</v>
      </c>
      <c r="AA81" t="s">
        <v>240</v>
      </c>
    </row>
    <row r="82" spans="1:27">
      <c r="A82" t="s">
        <v>37</v>
      </c>
      <c r="B82" t="s">
        <v>147</v>
      </c>
      <c r="C82" t="s">
        <v>157</v>
      </c>
      <c r="D82" s="11">
        <v>6</v>
      </c>
      <c r="E82" s="11" t="str">
        <f t="shared" si="2"/>
        <v>Patten 6</v>
      </c>
      <c r="F82" s="11" t="s">
        <v>44</v>
      </c>
      <c r="G82" s="11">
        <v>0</v>
      </c>
      <c r="H82" s="11">
        <v>0</v>
      </c>
      <c r="Y82" t="s">
        <v>117</v>
      </c>
      <c r="AA82" t="s">
        <v>240</v>
      </c>
    </row>
    <row r="83" spans="1:27">
      <c r="A83" s="11" t="s">
        <v>37</v>
      </c>
      <c r="B83" s="11" t="s">
        <v>147</v>
      </c>
      <c r="C83" s="11" t="s">
        <v>331</v>
      </c>
      <c r="D83" s="11">
        <v>1</v>
      </c>
      <c r="E83" s="11" t="str">
        <f t="shared" si="2"/>
        <v>Luscious  1</v>
      </c>
      <c r="F83" s="11" t="s">
        <v>44</v>
      </c>
      <c r="G83" s="11">
        <v>0</v>
      </c>
      <c r="H83" s="11">
        <v>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 t="s">
        <v>520</v>
      </c>
      <c r="Y83" s="11" t="s">
        <v>117</v>
      </c>
      <c r="Z83" s="11"/>
      <c r="AA83" s="11"/>
    </row>
    <row r="84" spans="1:27">
      <c r="A84" s="11" t="s">
        <v>37</v>
      </c>
      <c r="B84" s="11" t="s">
        <v>147</v>
      </c>
      <c r="C84" s="11" t="s">
        <v>331</v>
      </c>
      <c r="D84" s="11">
        <v>2</v>
      </c>
      <c r="E84" s="11" t="str">
        <f t="shared" si="2"/>
        <v>Luscious  2</v>
      </c>
      <c r="F84" s="11" t="s">
        <v>44</v>
      </c>
      <c r="G84" s="11">
        <v>0</v>
      </c>
      <c r="H84" s="11">
        <v>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 t="s">
        <v>479</v>
      </c>
      <c r="Z84" s="11" t="s">
        <v>117</v>
      </c>
      <c r="AA84" s="11"/>
    </row>
    <row r="85" spans="1:27">
      <c r="A85" s="11" t="s">
        <v>37</v>
      </c>
      <c r="B85" s="11" t="s">
        <v>147</v>
      </c>
      <c r="C85" s="11" t="s">
        <v>331</v>
      </c>
      <c r="D85" s="11">
        <v>3</v>
      </c>
      <c r="E85" s="11" t="str">
        <f t="shared" si="2"/>
        <v>Luscious  3</v>
      </c>
      <c r="F85" s="11" t="s">
        <v>44</v>
      </c>
      <c r="G85" s="11">
        <v>0</v>
      </c>
      <c r="H85" s="11">
        <v>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 t="s">
        <v>117</v>
      </c>
    </row>
    <row r="86" spans="1:27">
      <c r="A86" t="s">
        <v>37</v>
      </c>
      <c r="B86" t="s">
        <v>147</v>
      </c>
      <c r="C86" t="s">
        <v>521</v>
      </c>
      <c r="D86" s="11">
        <v>1</v>
      </c>
      <c r="E86" s="11" t="str">
        <f>CONCATENATE(C86,)</f>
        <v>John's 1</v>
      </c>
      <c r="F86" s="11" t="s">
        <v>44</v>
      </c>
      <c r="G86" s="11">
        <v>1</v>
      </c>
      <c r="H86" s="11">
        <v>1</v>
      </c>
      <c r="J86">
        <v>16</v>
      </c>
      <c r="K86">
        <v>2.4</v>
      </c>
      <c r="L86">
        <v>1.6</v>
      </c>
      <c r="M86">
        <v>1.4</v>
      </c>
      <c r="N86">
        <v>0</v>
      </c>
      <c r="P86">
        <v>15</v>
      </c>
      <c r="Q86">
        <v>10</v>
      </c>
      <c r="R86">
        <v>16</v>
      </c>
      <c r="S86">
        <v>35</v>
      </c>
      <c r="T86">
        <v>14</v>
      </c>
    </row>
    <row r="87" spans="1:27">
      <c r="A87" t="s">
        <v>37</v>
      </c>
      <c r="B87" t="s">
        <v>147</v>
      </c>
      <c r="C87" t="s">
        <v>522</v>
      </c>
      <c r="D87" s="11">
        <v>2</v>
      </c>
      <c r="E87" s="11" t="str">
        <f>CONCATENATE(C87,)</f>
        <v>John's 2</v>
      </c>
      <c r="F87" s="11" t="s">
        <v>44</v>
      </c>
      <c r="G87" s="11">
        <v>1</v>
      </c>
      <c r="H87" s="11">
        <v>1</v>
      </c>
      <c r="J87">
        <v>8.5</v>
      </c>
      <c r="K87">
        <v>2.2999999999999998</v>
      </c>
      <c r="L87">
        <v>1.4</v>
      </c>
      <c r="M87">
        <v>1.6</v>
      </c>
      <c r="N87">
        <v>0</v>
      </c>
      <c r="P87">
        <v>5</v>
      </c>
      <c r="R87">
        <v>8</v>
      </c>
      <c r="S87">
        <v>0</v>
      </c>
      <c r="T87">
        <v>0</v>
      </c>
      <c r="U87">
        <f>AVERAGE(P86:T87)</f>
        <v>11.444444444444445</v>
      </c>
      <c r="X87" t="s">
        <v>483</v>
      </c>
    </row>
    <row r="88" spans="1:27">
      <c r="A88" t="s">
        <v>37</v>
      </c>
      <c r="B88" t="s">
        <v>147</v>
      </c>
      <c r="C88" t="s">
        <v>523</v>
      </c>
      <c r="D88" s="11">
        <v>3</v>
      </c>
      <c r="E88" s="11" t="str">
        <f t="shared" ref="E88:E94" si="3">CONCATENATE(C88," ",D88)</f>
        <v>John's  3</v>
      </c>
      <c r="F88" s="11" t="s">
        <v>44</v>
      </c>
      <c r="G88" s="11">
        <v>0</v>
      </c>
      <c r="H88" s="11">
        <v>0</v>
      </c>
    </row>
    <row r="89" spans="1:27">
      <c r="A89" s="11" t="s">
        <v>37</v>
      </c>
      <c r="B89" s="11" t="s">
        <v>147</v>
      </c>
      <c r="C89" s="11" t="s">
        <v>237</v>
      </c>
      <c r="D89" s="11">
        <v>1</v>
      </c>
      <c r="E89" s="11" t="str">
        <f t="shared" si="3"/>
        <v>Ure 1</v>
      </c>
      <c r="F89" s="11" t="s">
        <v>44</v>
      </c>
      <c r="G89" s="11">
        <v>0</v>
      </c>
      <c r="H89" s="11">
        <v>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 t="s">
        <v>479</v>
      </c>
      <c r="Z89" s="11" t="s">
        <v>524</v>
      </c>
      <c r="AA89" s="11"/>
    </row>
    <row r="90" spans="1:27">
      <c r="A90" s="11" t="s">
        <v>37</v>
      </c>
      <c r="B90" s="11" t="s">
        <v>147</v>
      </c>
      <c r="C90" s="11" t="s">
        <v>237</v>
      </c>
      <c r="D90" s="11">
        <v>2</v>
      </c>
      <c r="E90" s="11" t="str">
        <f t="shared" si="3"/>
        <v>Ure 2</v>
      </c>
      <c r="F90" s="11" t="s">
        <v>44</v>
      </c>
      <c r="G90" s="11">
        <v>0</v>
      </c>
      <c r="H90" s="11">
        <v>0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 t="s">
        <v>525</v>
      </c>
      <c r="Z90" s="11" t="s">
        <v>526</v>
      </c>
      <c r="AA90" s="11"/>
    </row>
    <row r="91" spans="1:27">
      <c r="A91" s="11" t="s">
        <v>37</v>
      </c>
      <c r="B91" s="11" t="s">
        <v>147</v>
      </c>
      <c r="C91" s="11" t="s">
        <v>237</v>
      </c>
      <c r="D91" s="11">
        <v>3</v>
      </c>
      <c r="E91" s="11" t="str">
        <f t="shared" si="3"/>
        <v>Ure 3</v>
      </c>
      <c r="F91" s="11" t="s">
        <v>44</v>
      </c>
      <c r="G91" s="11">
        <v>0</v>
      </c>
      <c r="H91" s="11">
        <v>0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 t="s">
        <v>487</v>
      </c>
      <c r="Z91" s="11"/>
      <c r="AA91" s="11" t="s">
        <v>117</v>
      </c>
    </row>
    <row r="92" spans="1:27">
      <c r="A92" t="s">
        <v>37</v>
      </c>
      <c r="B92" t="s">
        <v>241</v>
      </c>
      <c r="C92" t="s">
        <v>242</v>
      </c>
      <c r="D92" s="11">
        <v>1</v>
      </c>
      <c r="E92" s="11" t="str">
        <f t="shared" si="3"/>
        <v>Mount Royal 1</v>
      </c>
      <c r="F92" s="11" t="s">
        <v>44</v>
      </c>
      <c r="G92" s="11">
        <v>0</v>
      </c>
      <c r="H92" s="11">
        <v>0</v>
      </c>
      <c r="X92" t="s">
        <v>483</v>
      </c>
    </row>
    <row r="93" spans="1:27">
      <c r="A93" t="s">
        <v>37</v>
      </c>
      <c r="B93" t="s">
        <v>241</v>
      </c>
      <c r="C93" t="s">
        <v>242</v>
      </c>
      <c r="D93" s="11">
        <v>2</v>
      </c>
      <c r="E93" s="11" t="str">
        <f t="shared" si="3"/>
        <v>Mount Royal 2</v>
      </c>
      <c r="F93" s="11" t="s">
        <v>44</v>
      </c>
      <c r="G93" s="11">
        <v>0</v>
      </c>
      <c r="H93" s="11">
        <v>0</v>
      </c>
      <c r="X93" t="s">
        <v>483</v>
      </c>
      <c r="Y93" t="s">
        <v>479</v>
      </c>
      <c r="AA93" t="s">
        <v>117</v>
      </c>
    </row>
    <row r="94" spans="1:27">
      <c r="A94" t="s">
        <v>37</v>
      </c>
      <c r="B94" t="s">
        <v>241</v>
      </c>
      <c r="C94" t="s">
        <v>242</v>
      </c>
      <c r="D94" s="11">
        <v>3</v>
      </c>
      <c r="E94" s="11" t="str">
        <f t="shared" si="3"/>
        <v>Mount Royal 3</v>
      </c>
      <c r="F94" s="11" t="s">
        <v>44</v>
      </c>
      <c r="G94" s="11">
        <v>0</v>
      </c>
      <c r="H94" s="11">
        <v>0</v>
      </c>
      <c r="AA94" t="s">
        <v>117</v>
      </c>
    </row>
    <row r="95" spans="1:27">
      <c r="A95" s="11" t="s">
        <v>37</v>
      </c>
      <c r="B95" s="11" t="s">
        <v>241</v>
      </c>
      <c r="C95" s="11" t="s">
        <v>527</v>
      </c>
      <c r="D95" s="11">
        <v>1</v>
      </c>
      <c r="E95" s="11" t="str">
        <f>CONCATENATE(C95,)</f>
        <v>Toka 1</v>
      </c>
      <c r="F95" s="11" t="s">
        <v>44</v>
      </c>
      <c r="G95" s="11">
        <v>1</v>
      </c>
      <c r="H95" s="11">
        <v>1</v>
      </c>
      <c r="J95" s="11">
        <v>15</v>
      </c>
      <c r="K95" s="11">
        <v>1.6</v>
      </c>
      <c r="L95" s="11">
        <v>0.8</v>
      </c>
      <c r="M95" s="11">
        <v>1</v>
      </c>
      <c r="N95" s="11">
        <v>0</v>
      </c>
      <c r="O95" s="11"/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 t="s">
        <v>477</v>
      </c>
      <c r="V95" s="11"/>
      <c r="W95" s="11"/>
      <c r="X95" s="11"/>
      <c r="Y95" s="11" t="s">
        <v>479</v>
      </c>
      <c r="Z95" s="11"/>
      <c r="AA95" s="11"/>
    </row>
    <row r="96" spans="1:27" s="1" customFormat="1">
      <c r="A96" s="1" t="s">
        <v>37</v>
      </c>
      <c r="B96" s="1" t="s">
        <v>241</v>
      </c>
      <c r="C96" s="1" t="s">
        <v>528</v>
      </c>
      <c r="D96" s="1">
        <v>2</v>
      </c>
      <c r="E96" s="1" t="str">
        <f>CONCATENATE(C96,)</f>
        <v>Toka 2</v>
      </c>
      <c r="F96" s="1" t="s">
        <v>44</v>
      </c>
      <c r="G96" s="1">
        <v>1</v>
      </c>
      <c r="H96" s="1">
        <v>0</v>
      </c>
      <c r="J96" s="1">
        <v>14</v>
      </c>
      <c r="K96" s="1">
        <v>1.8</v>
      </c>
      <c r="L96" s="1">
        <v>0.9</v>
      </c>
      <c r="M96" s="1">
        <v>1.1000000000000001</v>
      </c>
      <c r="N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 t="s">
        <v>477</v>
      </c>
      <c r="Y96" s="1" t="s">
        <v>479</v>
      </c>
    </row>
    <row r="97" spans="1:27" s="1" customFormat="1">
      <c r="A97" s="1" t="s">
        <v>37</v>
      </c>
      <c r="B97" s="1" t="s">
        <v>241</v>
      </c>
      <c r="C97" s="1" t="s">
        <v>529</v>
      </c>
      <c r="D97" s="1">
        <v>3</v>
      </c>
      <c r="E97" s="1" t="str">
        <f>CONCATENATE(C97,)</f>
        <v>Toka 3</v>
      </c>
      <c r="F97" s="1" t="s">
        <v>44</v>
      </c>
      <c r="G97" s="1">
        <v>1</v>
      </c>
      <c r="H97" s="1">
        <v>0</v>
      </c>
      <c r="J97" s="1">
        <v>14</v>
      </c>
      <c r="K97" s="1">
        <v>1.6</v>
      </c>
      <c r="L97" s="1">
        <v>1</v>
      </c>
      <c r="M97" s="1">
        <v>1.2</v>
      </c>
      <c r="N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 t="s">
        <v>477</v>
      </c>
      <c r="Y97" s="1" t="s">
        <v>479</v>
      </c>
    </row>
    <row r="98" spans="1:27" s="1" customFormat="1">
      <c r="A98" s="1" t="s">
        <v>37</v>
      </c>
      <c r="B98" s="1" t="s">
        <v>241</v>
      </c>
      <c r="C98" s="1" t="s">
        <v>530</v>
      </c>
      <c r="D98" s="1">
        <v>1</v>
      </c>
      <c r="E98" s="1" t="str">
        <f>CONCATENATE(C98,)</f>
        <v>Pipestone 1</v>
      </c>
      <c r="F98" s="1" t="s">
        <v>44</v>
      </c>
      <c r="G98" s="1">
        <v>1</v>
      </c>
      <c r="H98" s="1">
        <v>1</v>
      </c>
      <c r="J98" s="1">
        <v>8</v>
      </c>
      <c r="K98" s="1">
        <v>1.8</v>
      </c>
      <c r="L98" s="1">
        <v>0.6</v>
      </c>
      <c r="M98" s="1">
        <v>0.8</v>
      </c>
      <c r="N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 t="s">
        <v>477</v>
      </c>
      <c r="Y98" s="1" t="s">
        <v>479</v>
      </c>
    </row>
    <row r="99" spans="1:27">
      <c r="A99" t="s">
        <v>37</v>
      </c>
      <c r="B99" t="s">
        <v>241</v>
      </c>
      <c r="C99" t="s">
        <v>186</v>
      </c>
      <c r="D99" s="11">
        <v>2</v>
      </c>
      <c r="E99" s="11" t="str">
        <f t="shared" ref="E99:E105" si="4">CONCATENATE(C99," ",D99)</f>
        <v>Pipestone 2</v>
      </c>
      <c r="F99" s="11" t="s">
        <v>44</v>
      </c>
      <c r="G99" s="11">
        <v>0</v>
      </c>
      <c r="H99" s="11">
        <v>0</v>
      </c>
      <c r="Y99" t="s">
        <v>479</v>
      </c>
    </row>
    <row r="100" spans="1:27">
      <c r="A100" t="s">
        <v>37</v>
      </c>
      <c r="B100" t="s">
        <v>241</v>
      </c>
      <c r="C100" t="s">
        <v>186</v>
      </c>
      <c r="D100" s="11">
        <v>3</v>
      </c>
      <c r="E100" s="11" t="str">
        <f t="shared" si="4"/>
        <v>Pipestone 3</v>
      </c>
      <c r="F100" s="11" t="s">
        <v>44</v>
      </c>
      <c r="G100" s="11">
        <v>0</v>
      </c>
      <c r="H100" s="11">
        <v>0</v>
      </c>
      <c r="X100" t="s">
        <v>483</v>
      </c>
      <c r="Y100" t="s">
        <v>479</v>
      </c>
      <c r="Z100" t="s">
        <v>502</v>
      </c>
    </row>
    <row r="101" spans="1:27">
      <c r="A101" s="11" t="s">
        <v>37</v>
      </c>
      <c r="B101" s="11" t="s">
        <v>456</v>
      </c>
      <c r="C101" s="11" t="s">
        <v>531</v>
      </c>
      <c r="D101" s="11">
        <v>1</v>
      </c>
      <c r="E101" s="11" t="str">
        <f t="shared" si="4"/>
        <v>Evans bali 1</v>
      </c>
      <c r="F101" s="11" t="s">
        <v>44</v>
      </c>
      <c r="G101" s="11">
        <v>0</v>
      </c>
      <c r="H101" s="11">
        <v>0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>
      <c r="A102" s="11" t="s">
        <v>37</v>
      </c>
      <c r="B102" s="11" t="s">
        <v>456</v>
      </c>
      <c r="C102" s="11" t="s">
        <v>531</v>
      </c>
      <c r="D102" s="11">
        <v>2</v>
      </c>
      <c r="E102" s="11" t="str">
        <f t="shared" si="4"/>
        <v>Evans bali 2</v>
      </c>
      <c r="F102" s="11" t="s">
        <v>44</v>
      </c>
      <c r="G102" s="11">
        <v>0</v>
      </c>
      <c r="H102" s="11">
        <v>0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>
      <c r="A103" s="11" t="s">
        <v>37</v>
      </c>
      <c r="B103" s="11" t="s">
        <v>456</v>
      </c>
      <c r="C103" s="11" t="s">
        <v>531</v>
      </c>
      <c r="D103" s="11">
        <v>3</v>
      </c>
      <c r="E103" s="11" t="str">
        <f t="shared" si="4"/>
        <v>Evans bali 3</v>
      </c>
      <c r="F103" s="11" t="s">
        <v>44</v>
      </c>
      <c r="G103" s="11">
        <v>0</v>
      </c>
      <c r="H103" s="11">
        <v>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>
      <c r="A104" s="11" t="s">
        <v>37</v>
      </c>
      <c r="B104" s="11" t="s">
        <v>456</v>
      </c>
      <c r="C104" s="11" t="s">
        <v>531</v>
      </c>
      <c r="D104" s="11">
        <v>4</v>
      </c>
      <c r="E104" s="11" t="str">
        <f t="shared" si="4"/>
        <v>Evans bali 4</v>
      </c>
      <c r="F104" s="11" t="s">
        <v>44</v>
      </c>
      <c r="G104" s="11">
        <v>0</v>
      </c>
      <c r="H104" s="11">
        <v>0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>
      <c r="A105" s="11" t="s">
        <v>37</v>
      </c>
      <c r="B105" s="11" t="s">
        <v>456</v>
      </c>
      <c r="C105" s="11" t="s">
        <v>531</v>
      </c>
      <c r="D105" s="11">
        <v>5</v>
      </c>
      <c r="E105" s="11" t="str">
        <f t="shared" si="4"/>
        <v>Evans bali 5</v>
      </c>
      <c r="F105" s="11" t="s">
        <v>44</v>
      </c>
      <c r="G105" s="11">
        <v>0</v>
      </c>
      <c r="H105" s="11">
        <v>0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9A2E2-F6C3-974E-BFEB-10FCA7E30A79}">
  <sheetPr>
    <tabColor theme="1"/>
  </sheetPr>
  <dimension ref="A1:O21"/>
  <sheetViews>
    <sheetView workbookViewId="0">
      <selection activeCell="S10" sqref="S10"/>
    </sheetView>
  </sheetViews>
  <sheetFormatPr baseColWidth="10" defaultColWidth="8.83203125" defaultRowHeight="15"/>
  <cols>
    <col min="1" max="1" width="12.33203125" style="224" customWidth="1"/>
    <col min="2" max="2" width="3.33203125" style="224" customWidth="1"/>
    <col min="3" max="3" width="11.6640625" style="224" customWidth="1"/>
    <col min="4" max="4" width="3.33203125" style="224" customWidth="1"/>
    <col min="5" max="5" width="13.1640625" style="224" customWidth="1"/>
    <col min="6" max="6" width="3.33203125" style="224" customWidth="1"/>
    <col min="7" max="7" width="11.6640625" style="224" customWidth="1"/>
    <col min="8" max="8" width="3.33203125" style="224" customWidth="1"/>
    <col min="9" max="9" width="13" style="224" customWidth="1"/>
    <col min="10" max="10" width="3.33203125" style="224" customWidth="1"/>
    <col min="11" max="11" width="13.33203125" style="224" customWidth="1"/>
    <col min="12" max="12" width="3.33203125" style="224" customWidth="1"/>
    <col min="13" max="13" width="11.6640625" style="224" customWidth="1"/>
    <col min="14" max="1024" width="8.5" style="224" customWidth="1"/>
    <col min="1025" max="16384" width="8.83203125" style="224"/>
  </cols>
  <sheetData>
    <row r="1" spans="1:15" ht="16">
      <c r="A1" s="223" t="s">
        <v>1259</v>
      </c>
    </row>
    <row r="2" spans="1:15" ht="16">
      <c r="A2" s="223"/>
    </row>
    <row r="3" spans="1:15">
      <c r="A3" s="225" t="s">
        <v>1257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5">
      <c r="A4" s="225" t="s">
        <v>1258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5">
      <c r="A5" s="225" t="s">
        <v>1260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5">
      <c r="A6" s="225" t="s">
        <v>1275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5" ht="17" thickBot="1">
      <c r="G8" s="227" t="s">
        <v>267</v>
      </c>
    </row>
    <row r="9" spans="1:15" ht="85" thickBot="1">
      <c r="A9" s="228" t="s">
        <v>72</v>
      </c>
      <c r="B9" s="229"/>
      <c r="C9" s="230" t="s">
        <v>1256</v>
      </c>
      <c r="D9" s="229"/>
      <c r="E9" s="210" t="s">
        <v>1003</v>
      </c>
      <c r="F9" s="229"/>
      <c r="G9" s="228" t="s">
        <v>72</v>
      </c>
      <c r="H9" s="229"/>
      <c r="I9" s="228" t="s">
        <v>72</v>
      </c>
      <c r="J9" s="229"/>
      <c r="K9" s="228" t="s">
        <v>72</v>
      </c>
      <c r="L9" s="229"/>
      <c r="M9" s="210" t="s">
        <v>1067</v>
      </c>
    </row>
    <row r="10" spans="1:15" ht="71" thickBot="1">
      <c r="A10" s="210" t="s">
        <v>1004</v>
      </c>
      <c r="B10" s="229"/>
      <c r="C10" s="210" t="s">
        <v>1008</v>
      </c>
      <c r="D10" s="229"/>
      <c r="E10" s="210" t="s">
        <v>1007</v>
      </c>
      <c r="F10" s="229"/>
      <c r="G10" s="210" t="s">
        <v>1006</v>
      </c>
      <c r="H10" s="229"/>
      <c r="I10" s="228" t="s">
        <v>1246</v>
      </c>
      <c r="J10" s="229"/>
      <c r="K10" s="210" t="s">
        <v>1005</v>
      </c>
      <c r="L10" s="229"/>
      <c r="M10" s="210" t="s">
        <v>1061</v>
      </c>
    </row>
    <row r="11" spans="1:15" ht="71" thickBot="1">
      <c r="A11" s="228" t="s">
        <v>72</v>
      </c>
      <c r="B11" s="229"/>
      <c r="C11" s="210" t="s">
        <v>1012</v>
      </c>
      <c r="D11" s="229"/>
      <c r="E11" s="230" t="s">
        <v>1247</v>
      </c>
      <c r="F11" s="229"/>
      <c r="G11" s="230" t="s">
        <v>1248</v>
      </c>
      <c r="H11" s="229"/>
      <c r="I11" s="210" t="s">
        <v>1010</v>
      </c>
      <c r="J11" s="229"/>
      <c r="K11" s="210" t="s">
        <v>1011</v>
      </c>
      <c r="L11" s="229"/>
      <c r="M11" s="210" t="s">
        <v>1056</v>
      </c>
    </row>
    <row r="12" spans="1:15" ht="113" thickBot="1">
      <c r="A12" s="210" t="s">
        <v>1002</v>
      </c>
      <c r="B12" s="229"/>
      <c r="C12" s="210" t="s">
        <v>1068</v>
      </c>
      <c r="D12" s="229"/>
      <c r="E12" s="210" t="s">
        <v>1014</v>
      </c>
      <c r="F12" s="229"/>
      <c r="G12" s="230" t="s">
        <v>1249</v>
      </c>
      <c r="H12" s="229"/>
      <c r="I12" s="230" t="s">
        <v>1250</v>
      </c>
      <c r="J12" s="229"/>
      <c r="K12" s="230" t="s">
        <v>1251</v>
      </c>
      <c r="L12" s="229"/>
      <c r="M12" s="210" t="s">
        <v>1050</v>
      </c>
    </row>
    <row r="13" spans="1:15" ht="57" thickBot="1">
      <c r="A13" s="210" t="s">
        <v>1016</v>
      </c>
      <c r="B13" s="229"/>
      <c r="C13" s="210" t="s">
        <v>1069</v>
      </c>
      <c r="D13" s="229"/>
      <c r="E13" s="210" t="s">
        <v>1019</v>
      </c>
      <c r="F13" s="229"/>
      <c r="G13" s="210" t="s">
        <v>1018</v>
      </c>
      <c r="H13" s="229"/>
      <c r="I13" s="210" t="s">
        <v>1017</v>
      </c>
      <c r="J13" s="229"/>
      <c r="K13" s="210" t="s">
        <v>1252</v>
      </c>
      <c r="L13" s="229"/>
      <c r="M13" s="210" t="s">
        <v>1043</v>
      </c>
    </row>
    <row r="14" spans="1:15" ht="57" thickBot="1">
      <c r="A14" s="210" t="s">
        <v>1020</v>
      </c>
      <c r="B14" s="229"/>
      <c r="C14" s="210" t="s">
        <v>1024</v>
      </c>
      <c r="D14" s="229"/>
      <c r="E14" s="210" t="s">
        <v>1023</v>
      </c>
      <c r="F14" s="229"/>
      <c r="G14" s="210" t="s">
        <v>1022</v>
      </c>
      <c r="H14" s="229"/>
      <c r="I14" s="210" t="s">
        <v>1006</v>
      </c>
      <c r="J14" s="229"/>
      <c r="K14" s="210" t="s">
        <v>1021</v>
      </c>
      <c r="L14" s="229"/>
      <c r="M14" s="210" t="s">
        <v>1037</v>
      </c>
      <c r="O14" s="224" t="s">
        <v>1245</v>
      </c>
    </row>
    <row r="15" spans="1:15" ht="71" thickBot="1">
      <c r="A15" s="210" t="s">
        <v>1026</v>
      </c>
      <c r="B15" s="229"/>
      <c r="C15" s="210" t="s">
        <v>1030</v>
      </c>
      <c r="D15" s="229"/>
      <c r="E15" s="210" t="s">
        <v>1029</v>
      </c>
      <c r="F15" s="229"/>
      <c r="G15" s="210" t="s">
        <v>1028</v>
      </c>
      <c r="H15" s="229"/>
      <c r="I15" s="210" t="s">
        <v>1027</v>
      </c>
      <c r="J15" s="229"/>
      <c r="K15" s="210" t="s">
        <v>1022</v>
      </c>
      <c r="L15" s="229"/>
      <c r="M15" s="210" t="s">
        <v>1031</v>
      </c>
    </row>
    <row r="16" spans="1:15" ht="57" thickBot="1">
      <c r="A16" s="210" t="s">
        <v>1032</v>
      </c>
      <c r="B16" s="229"/>
      <c r="C16" s="210" t="s">
        <v>1036</v>
      </c>
      <c r="D16" s="229"/>
      <c r="E16" s="210" t="s">
        <v>941</v>
      </c>
      <c r="F16" s="229"/>
      <c r="G16" s="219" t="s">
        <v>1035</v>
      </c>
      <c r="H16" s="229"/>
      <c r="I16" s="210" t="s">
        <v>1033</v>
      </c>
      <c r="J16" s="229"/>
      <c r="K16" s="210" t="s">
        <v>1034</v>
      </c>
      <c r="L16" s="229"/>
      <c r="M16" s="210" t="s">
        <v>1025</v>
      </c>
    </row>
    <row r="17" spans="1:13" ht="71" thickBot="1">
      <c r="A17" s="210" t="s">
        <v>1038</v>
      </c>
      <c r="B17" s="229"/>
      <c r="C17" s="210" t="s">
        <v>1042</v>
      </c>
      <c r="D17" s="229"/>
      <c r="E17" s="210" t="s">
        <v>1041</v>
      </c>
      <c r="F17" s="229"/>
      <c r="G17" s="210" t="s">
        <v>1023</v>
      </c>
      <c r="H17" s="229"/>
      <c r="I17" s="210" t="s">
        <v>1039</v>
      </c>
      <c r="J17" s="229"/>
      <c r="K17" s="210" t="s">
        <v>1040</v>
      </c>
      <c r="L17" s="229"/>
      <c r="M17" s="228" t="s">
        <v>1253</v>
      </c>
    </row>
    <row r="18" spans="1:13" ht="71" thickBot="1">
      <c r="A18" s="231" t="s">
        <v>1044</v>
      </c>
      <c r="B18" s="229"/>
      <c r="C18" s="231" t="s">
        <v>1049</v>
      </c>
      <c r="D18" s="229"/>
      <c r="E18" s="231" t="s">
        <v>1048</v>
      </c>
      <c r="F18" s="229"/>
      <c r="G18" s="231" t="s">
        <v>1047</v>
      </c>
      <c r="H18" s="229"/>
      <c r="I18" s="231" t="s">
        <v>1045</v>
      </c>
      <c r="J18" s="229"/>
      <c r="K18" s="231" t="s">
        <v>1046</v>
      </c>
      <c r="L18" s="229"/>
      <c r="M18" s="231" t="s">
        <v>1015</v>
      </c>
    </row>
    <row r="19" spans="1:13" ht="71" thickBot="1">
      <c r="A19" s="210" t="s">
        <v>1070</v>
      </c>
      <c r="B19" s="229"/>
      <c r="C19" s="210" t="s">
        <v>1055</v>
      </c>
      <c r="D19" s="229"/>
      <c r="E19" s="210" t="s">
        <v>1054</v>
      </c>
      <c r="F19" s="229"/>
      <c r="G19" s="210" t="s">
        <v>1053</v>
      </c>
      <c r="H19" s="229"/>
      <c r="I19" s="210" t="s">
        <v>1051</v>
      </c>
      <c r="J19" s="229"/>
      <c r="K19" s="210" t="s">
        <v>1052</v>
      </c>
      <c r="L19" s="229"/>
      <c r="M19" s="210" t="s">
        <v>1013</v>
      </c>
    </row>
    <row r="20" spans="1:13" ht="57" thickBot="1">
      <c r="A20" s="210" t="s">
        <v>1071</v>
      </c>
      <c r="B20" s="229"/>
      <c r="C20" s="210" t="s">
        <v>1008</v>
      </c>
      <c r="D20" s="229"/>
      <c r="E20" s="210" t="s">
        <v>1060</v>
      </c>
      <c r="F20" s="229"/>
      <c r="G20" s="210" t="s">
        <v>1059</v>
      </c>
      <c r="H20" s="229"/>
      <c r="I20" s="210" t="s">
        <v>1057</v>
      </c>
      <c r="J20" s="229"/>
      <c r="K20" s="210" t="s">
        <v>1058</v>
      </c>
      <c r="L20" s="229"/>
      <c r="M20" s="210" t="s">
        <v>1009</v>
      </c>
    </row>
    <row r="21" spans="1:13" ht="85" thickBot="1">
      <c r="A21" s="210" t="s">
        <v>1062</v>
      </c>
      <c r="B21" s="229"/>
      <c r="C21" s="228" t="s">
        <v>1254</v>
      </c>
      <c r="D21" s="229"/>
      <c r="E21" s="210" t="s">
        <v>1066</v>
      </c>
      <c r="F21" s="229"/>
      <c r="G21" s="210" t="s">
        <v>1065</v>
      </c>
      <c r="H21" s="229"/>
      <c r="I21" s="210" t="s">
        <v>1063</v>
      </c>
      <c r="J21" s="229"/>
      <c r="K21" s="210" t="s">
        <v>1064</v>
      </c>
      <c r="L21" s="229"/>
      <c r="M21" s="228" t="s">
        <v>1255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548235"/>
  </sheetPr>
  <dimension ref="A1:Y93"/>
  <sheetViews>
    <sheetView zoomScaleNormal="100" workbookViewId="0">
      <pane xSplit="3" topLeftCell="D1" activePane="topRight" state="frozen"/>
      <selection pane="topRight" activeCell="E1" sqref="E1"/>
    </sheetView>
  </sheetViews>
  <sheetFormatPr baseColWidth="10" defaultColWidth="8.83203125" defaultRowHeight="15"/>
  <cols>
    <col min="1" max="2" width="11" customWidth="1"/>
    <col min="3" max="3" width="22.5" customWidth="1"/>
    <col min="4" max="4" width="11" customWidth="1"/>
    <col min="5" max="5" width="24.5" customWidth="1"/>
    <col min="6" max="9" width="11" customWidth="1"/>
    <col min="10" max="10" width="20.83203125" customWidth="1"/>
    <col min="11" max="12" width="20.5" customWidth="1"/>
    <col min="13" max="13" width="20.83203125" customWidth="1"/>
    <col min="14" max="14" width="19.1640625" customWidth="1"/>
    <col min="15" max="15" width="20.5" customWidth="1"/>
    <col min="16" max="20" width="18.83203125" customWidth="1"/>
    <col min="21" max="21" width="19.6640625" customWidth="1"/>
    <col min="22" max="23" width="20.5" customWidth="1"/>
    <col min="24" max="24" width="11" customWidth="1"/>
    <col min="25" max="25" width="30.1640625" customWidth="1"/>
    <col min="26" max="1025" width="8.6640625" customWidth="1"/>
  </cols>
  <sheetData>
    <row r="1" spans="1:25" s="2" customFormat="1" ht="112">
      <c r="A1" s="2" t="s">
        <v>75</v>
      </c>
      <c r="B1" s="2" t="s">
        <v>76</v>
      </c>
      <c r="C1" s="2" t="s">
        <v>77</v>
      </c>
      <c r="D1" s="2" t="s">
        <v>78</v>
      </c>
      <c r="E1" s="2" t="s">
        <v>187</v>
      </c>
      <c r="F1" s="2" t="s">
        <v>188</v>
      </c>
      <c r="G1" s="2" t="s">
        <v>81</v>
      </c>
      <c r="H1" s="2" t="s">
        <v>476</v>
      </c>
      <c r="I1" s="2" t="s">
        <v>83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98</v>
      </c>
      <c r="U1" s="2" t="s">
        <v>99</v>
      </c>
      <c r="V1" s="2" t="s">
        <v>100</v>
      </c>
      <c r="W1" s="2" t="s">
        <v>101</v>
      </c>
      <c r="X1" s="2" t="s">
        <v>86</v>
      </c>
      <c r="Y1" s="2" t="s">
        <v>87</v>
      </c>
    </row>
    <row r="2" spans="1:25">
      <c r="A2" s="11" t="s">
        <v>532</v>
      </c>
      <c r="B2" s="11" t="s">
        <v>102</v>
      </c>
      <c r="C2" s="11" t="s">
        <v>533</v>
      </c>
      <c r="D2" s="11">
        <v>1</v>
      </c>
      <c r="E2" s="11" t="s">
        <v>533</v>
      </c>
      <c r="F2" s="11" t="s">
        <v>44</v>
      </c>
      <c r="G2" s="11">
        <v>1</v>
      </c>
      <c r="H2" s="11">
        <v>1</v>
      </c>
      <c r="I2" s="11">
        <v>2015</v>
      </c>
      <c r="J2" s="11">
        <v>13</v>
      </c>
      <c r="K2" s="11">
        <v>2.1</v>
      </c>
      <c r="L2" s="11">
        <v>1.6</v>
      </c>
      <c r="M2" s="11">
        <v>1.6</v>
      </c>
      <c r="N2" s="11">
        <v>0</v>
      </c>
      <c r="O2" s="11"/>
      <c r="P2" s="11">
        <v>3</v>
      </c>
      <c r="Q2" s="11">
        <v>4</v>
      </c>
      <c r="R2" s="11">
        <v>6.5</v>
      </c>
      <c r="S2" s="11">
        <v>7</v>
      </c>
      <c r="T2" s="11">
        <v>18</v>
      </c>
      <c r="U2" s="11"/>
      <c r="V2" s="11"/>
      <c r="W2" s="11"/>
      <c r="X2" s="11"/>
      <c r="Y2" s="11" t="s">
        <v>534</v>
      </c>
    </row>
    <row r="3" spans="1:25">
      <c r="A3" s="11" t="s">
        <v>532</v>
      </c>
      <c r="B3" s="11" t="s">
        <v>102</v>
      </c>
      <c r="C3" s="11" t="s">
        <v>535</v>
      </c>
      <c r="D3" s="11">
        <v>2</v>
      </c>
      <c r="E3" s="11" t="s">
        <v>535</v>
      </c>
      <c r="F3" s="11" t="s">
        <v>44</v>
      </c>
      <c r="G3" s="11">
        <v>1</v>
      </c>
      <c r="H3" s="11">
        <v>1</v>
      </c>
      <c r="I3" s="11">
        <v>2015</v>
      </c>
      <c r="J3" s="11">
        <v>13</v>
      </c>
      <c r="K3" s="11">
        <v>2.4</v>
      </c>
      <c r="L3" s="11">
        <v>1.6</v>
      </c>
      <c r="M3" s="11">
        <v>1.6</v>
      </c>
      <c r="N3" s="11">
        <v>0</v>
      </c>
      <c r="O3" s="11"/>
      <c r="P3" s="11">
        <v>14</v>
      </c>
      <c r="Q3" s="11">
        <v>3</v>
      </c>
      <c r="R3" s="11">
        <v>13</v>
      </c>
      <c r="S3" s="11">
        <v>6</v>
      </c>
      <c r="T3" s="11">
        <v>9</v>
      </c>
      <c r="U3" s="11"/>
      <c r="V3" s="11"/>
      <c r="W3" s="11"/>
      <c r="X3" s="11"/>
      <c r="Y3" s="11" t="s">
        <v>536</v>
      </c>
    </row>
    <row r="4" spans="1:25">
      <c r="A4" s="11" t="s">
        <v>532</v>
      </c>
      <c r="B4" s="11" t="s">
        <v>102</v>
      </c>
      <c r="C4" s="11" t="s">
        <v>537</v>
      </c>
      <c r="D4" s="11">
        <v>3</v>
      </c>
      <c r="E4" s="11" t="s">
        <v>537</v>
      </c>
      <c r="F4" s="11" t="s">
        <v>44</v>
      </c>
      <c r="G4" s="11">
        <v>1</v>
      </c>
      <c r="H4" s="11">
        <v>1</v>
      </c>
      <c r="I4" s="11">
        <v>2015</v>
      </c>
      <c r="J4" s="11">
        <v>16.5</v>
      </c>
      <c r="K4" s="11">
        <v>2.4</v>
      </c>
      <c r="L4" s="11">
        <v>1.6</v>
      </c>
      <c r="M4" s="11">
        <v>1.8</v>
      </c>
      <c r="N4" s="11">
        <v>0</v>
      </c>
      <c r="O4" s="11"/>
      <c r="P4" s="11">
        <v>34</v>
      </c>
      <c r="Q4" s="11">
        <v>30</v>
      </c>
      <c r="R4" s="11">
        <v>28</v>
      </c>
      <c r="S4" s="11">
        <v>6.5</v>
      </c>
      <c r="T4" s="11">
        <v>22</v>
      </c>
      <c r="U4" s="11"/>
      <c r="V4" s="11"/>
      <c r="W4" s="11"/>
      <c r="X4" s="11"/>
      <c r="Y4" s="11" t="s">
        <v>538</v>
      </c>
    </row>
    <row r="5" spans="1:25">
      <c r="A5" s="11" t="s">
        <v>532</v>
      </c>
      <c r="B5" s="11" t="s">
        <v>102</v>
      </c>
      <c r="C5" s="11" t="s">
        <v>539</v>
      </c>
      <c r="D5" s="11">
        <v>4</v>
      </c>
      <c r="E5" s="11" t="s">
        <v>539</v>
      </c>
      <c r="F5" s="11" t="s">
        <v>44</v>
      </c>
      <c r="G5" s="11">
        <v>1</v>
      </c>
      <c r="H5" s="11">
        <v>1</v>
      </c>
      <c r="I5" s="11">
        <v>2015</v>
      </c>
      <c r="J5" s="11">
        <v>14</v>
      </c>
      <c r="K5" s="11">
        <v>2.5</v>
      </c>
      <c r="L5" s="11">
        <v>1.4</v>
      </c>
      <c r="M5" s="11">
        <v>1.9</v>
      </c>
      <c r="N5" s="11">
        <v>0</v>
      </c>
      <c r="O5" s="11"/>
      <c r="P5" s="11">
        <v>12</v>
      </c>
      <c r="Q5" s="11">
        <v>16</v>
      </c>
      <c r="R5" s="11">
        <v>25.5</v>
      </c>
      <c r="S5" s="11">
        <v>26</v>
      </c>
      <c r="T5" s="11">
        <v>21.5</v>
      </c>
      <c r="U5" s="11"/>
      <c r="V5" s="11"/>
      <c r="W5" s="11"/>
      <c r="X5" s="11"/>
      <c r="Y5" s="11" t="s">
        <v>540</v>
      </c>
    </row>
    <row r="6" spans="1:25">
      <c r="A6" t="s">
        <v>532</v>
      </c>
      <c r="B6" t="s">
        <v>102</v>
      </c>
      <c r="C6" t="s">
        <v>541</v>
      </c>
      <c r="D6">
        <v>2</v>
      </c>
      <c r="E6" t="s">
        <v>541</v>
      </c>
      <c r="F6" t="s">
        <v>44</v>
      </c>
      <c r="G6">
        <v>1</v>
      </c>
      <c r="H6">
        <v>1</v>
      </c>
      <c r="I6">
        <v>2015</v>
      </c>
      <c r="J6">
        <v>13</v>
      </c>
      <c r="K6">
        <v>2.2999999999999998</v>
      </c>
      <c r="L6">
        <v>2.1</v>
      </c>
      <c r="M6">
        <v>0.9</v>
      </c>
      <c r="N6">
        <v>0</v>
      </c>
      <c r="P6">
        <v>10</v>
      </c>
      <c r="Q6">
        <v>13</v>
      </c>
      <c r="R6">
        <v>15</v>
      </c>
      <c r="S6">
        <v>16</v>
      </c>
      <c r="T6">
        <v>14.5</v>
      </c>
      <c r="U6" s="11"/>
      <c r="Y6" t="s">
        <v>542</v>
      </c>
    </row>
    <row r="7" spans="1:25">
      <c r="A7" t="s">
        <v>532</v>
      </c>
      <c r="B7" t="s">
        <v>102</v>
      </c>
      <c r="C7" t="s">
        <v>543</v>
      </c>
      <c r="D7">
        <v>3</v>
      </c>
      <c r="E7" t="s">
        <v>543</v>
      </c>
      <c r="F7" t="s">
        <v>44</v>
      </c>
      <c r="G7">
        <v>1</v>
      </c>
      <c r="H7">
        <v>1</v>
      </c>
      <c r="I7">
        <v>2015</v>
      </c>
      <c r="J7">
        <v>13</v>
      </c>
      <c r="K7">
        <v>2.4</v>
      </c>
      <c r="L7">
        <v>1.3</v>
      </c>
      <c r="M7">
        <v>1.4</v>
      </c>
      <c r="N7">
        <v>0</v>
      </c>
      <c r="P7">
        <v>12</v>
      </c>
      <c r="Q7">
        <v>12</v>
      </c>
      <c r="R7">
        <v>6</v>
      </c>
      <c r="S7">
        <v>12</v>
      </c>
      <c r="T7">
        <v>10</v>
      </c>
      <c r="Y7" t="s">
        <v>544</v>
      </c>
    </row>
    <row r="8" spans="1:25">
      <c r="A8" t="s">
        <v>532</v>
      </c>
      <c r="B8" t="s">
        <v>102</v>
      </c>
      <c r="C8" t="s">
        <v>545</v>
      </c>
      <c r="D8">
        <v>4</v>
      </c>
      <c r="E8" t="s">
        <v>545</v>
      </c>
      <c r="F8" t="s">
        <v>44</v>
      </c>
      <c r="G8">
        <v>1</v>
      </c>
      <c r="H8">
        <v>1</v>
      </c>
      <c r="I8">
        <v>2015</v>
      </c>
      <c r="J8">
        <v>15</v>
      </c>
      <c r="K8">
        <v>2.4</v>
      </c>
      <c r="L8">
        <v>1.8</v>
      </c>
      <c r="M8">
        <v>1.4</v>
      </c>
      <c r="N8">
        <v>0</v>
      </c>
      <c r="P8">
        <v>10</v>
      </c>
      <c r="Q8">
        <v>11</v>
      </c>
      <c r="R8">
        <v>14</v>
      </c>
      <c r="S8">
        <v>16</v>
      </c>
      <c r="T8">
        <v>7</v>
      </c>
      <c r="Y8" t="s">
        <v>546</v>
      </c>
    </row>
    <row r="9" spans="1:25">
      <c r="A9" t="s">
        <v>532</v>
      </c>
      <c r="B9" t="s">
        <v>102</v>
      </c>
      <c r="C9" t="s">
        <v>547</v>
      </c>
      <c r="D9">
        <v>5</v>
      </c>
      <c r="E9" t="s">
        <v>547</v>
      </c>
      <c r="F9" t="s">
        <v>44</v>
      </c>
      <c r="G9">
        <v>1</v>
      </c>
      <c r="H9">
        <v>1</v>
      </c>
      <c r="I9">
        <v>2015</v>
      </c>
      <c r="J9">
        <v>13</v>
      </c>
      <c r="K9">
        <v>2</v>
      </c>
      <c r="L9">
        <v>1.5</v>
      </c>
      <c r="M9">
        <v>1.6</v>
      </c>
      <c r="N9">
        <v>0</v>
      </c>
      <c r="P9">
        <v>6</v>
      </c>
      <c r="Q9">
        <v>13</v>
      </c>
      <c r="R9">
        <v>15</v>
      </c>
      <c r="S9">
        <v>22.5</v>
      </c>
      <c r="T9">
        <v>22.5</v>
      </c>
      <c r="Y9" t="s">
        <v>548</v>
      </c>
    </row>
    <row r="10" spans="1:25">
      <c r="A10" s="11" t="s">
        <v>532</v>
      </c>
      <c r="B10" s="11" t="s">
        <v>102</v>
      </c>
      <c r="C10" s="11" t="s">
        <v>549</v>
      </c>
      <c r="D10" s="11">
        <v>1</v>
      </c>
      <c r="E10" s="11" t="s">
        <v>549</v>
      </c>
      <c r="F10" s="11" t="s">
        <v>550</v>
      </c>
      <c r="G10" s="11">
        <v>1</v>
      </c>
      <c r="H10" s="11">
        <v>1</v>
      </c>
      <c r="I10" s="11">
        <v>2015</v>
      </c>
      <c r="J10" s="11">
        <v>8.5</v>
      </c>
      <c r="K10" s="11">
        <v>1.5</v>
      </c>
      <c r="L10" s="11">
        <v>1.3</v>
      </c>
      <c r="M10" s="11">
        <v>0.4</v>
      </c>
      <c r="N10" s="11">
        <v>0</v>
      </c>
      <c r="O10" s="11"/>
      <c r="P10" s="11">
        <v>10</v>
      </c>
      <c r="Q10" s="11">
        <v>0</v>
      </c>
      <c r="R10" s="11">
        <v>0</v>
      </c>
      <c r="S10" s="11">
        <v>0</v>
      </c>
      <c r="T10" s="11">
        <v>0</v>
      </c>
      <c r="U10" s="11"/>
      <c r="V10" s="11"/>
      <c r="W10" s="11"/>
      <c r="X10" s="11"/>
      <c r="Y10" s="11" t="s">
        <v>551</v>
      </c>
    </row>
    <row r="11" spans="1:25">
      <c r="A11" s="11" t="s">
        <v>532</v>
      </c>
      <c r="B11" s="11" t="s">
        <v>102</v>
      </c>
      <c r="C11" s="11" t="s">
        <v>552</v>
      </c>
      <c r="D11" s="11">
        <v>2</v>
      </c>
      <c r="E11" s="11" t="s">
        <v>552</v>
      </c>
      <c r="F11" s="11" t="s">
        <v>550</v>
      </c>
      <c r="G11" s="11">
        <v>1</v>
      </c>
      <c r="H11" s="11">
        <v>1</v>
      </c>
      <c r="I11" s="11">
        <v>2015</v>
      </c>
      <c r="J11" s="11">
        <v>8.5</v>
      </c>
      <c r="K11" s="11">
        <v>1.6</v>
      </c>
      <c r="L11" s="11">
        <v>1</v>
      </c>
      <c r="M11" s="11">
        <v>0.8</v>
      </c>
      <c r="N11" s="11">
        <v>0</v>
      </c>
      <c r="O11" s="11"/>
      <c r="P11" s="11">
        <v>3</v>
      </c>
      <c r="Q11" s="11">
        <v>10</v>
      </c>
      <c r="R11" s="11">
        <v>5</v>
      </c>
      <c r="S11" s="11">
        <v>5</v>
      </c>
      <c r="T11" s="11">
        <v>3</v>
      </c>
      <c r="U11" s="11"/>
      <c r="V11" s="11"/>
      <c r="W11" s="11"/>
      <c r="X11" s="11"/>
      <c r="Y11" s="11" t="s">
        <v>553</v>
      </c>
    </row>
    <row r="12" spans="1:25">
      <c r="A12" s="11" t="s">
        <v>532</v>
      </c>
      <c r="B12" s="11" t="s">
        <v>102</v>
      </c>
      <c r="C12" s="11" t="s">
        <v>554</v>
      </c>
      <c r="D12" s="11">
        <v>3</v>
      </c>
      <c r="E12" s="11" t="s">
        <v>554</v>
      </c>
      <c r="F12" s="11" t="s">
        <v>550</v>
      </c>
      <c r="G12" s="11">
        <v>1</v>
      </c>
      <c r="H12" s="11">
        <v>1</v>
      </c>
      <c r="I12" s="11">
        <v>2015</v>
      </c>
      <c r="J12" s="11">
        <v>8</v>
      </c>
      <c r="K12" s="11">
        <v>1.8</v>
      </c>
      <c r="L12" s="11">
        <v>0.7</v>
      </c>
      <c r="M12" s="11">
        <v>0.6</v>
      </c>
      <c r="N12" s="11">
        <v>0</v>
      </c>
      <c r="O12" s="11"/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/>
      <c r="V12" s="11"/>
      <c r="W12" s="11"/>
      <c r="X12" s="11"/>
      <c r="Y12" s="11" t="s">
        <v>555</v>
      </c>
    </row>
    <row r="13" spans="1:25">
      <c r="A13" s="11" t="s">
        <v>532</v>
      </c>
      <c r="B13" s="11" t="s">
        <v>102</v>
      </c>
      <c r="C13" s="11" t="s">
        <v>556</v>
      </c>
      <c r="D13" s="11">
        <v>4</v>
      </c>
      <c r="E13" s="11" t="s">
        <v>556</v>
      </c>
      <c r="F13" s="11" t="s">
        <v>550</v>
      </c>
      <c r="G13" s="11">
        <v>1</v>
      </c>
      <c r="H13" s="11">
        <v>1</v>
      </c>
      <c r="I13" s="11">
        <v>2015</v>
      </c>
      <c r="J13" s="11">
        <v>10</v>
      </c>
      <c r="K13" s="11">
        <v>1.9</v>
      </c>
      <c r="L13" s="11">
        <v>1.7</v>
      </c>
      <c r="M13" s="11">
        <v>1.2</v>
      </c>
      <c r="N13" s="11">
        <v>0</v>
      </c>
      <c r="O13" s="11"/>
      <c r="P13" s="11">
        <v>6</v>
      </c>
      <c r="Q13" s="11">
        <v>6.5</v>
      </c>
      <c r="R13" s="11">
        <v>7</v>
      </c>
      <c r="S13" s="11">
        <v>7</v>
      </c>
      <c r="T13" s="11">
        <v>10</v>
      </c>
      <c r="U13" s="11"/>
      <c r="V13" s="11"/>
      <c r="W13" s="11"/>
      <c r="X13" s="11"/>
      <c r="Y13" s="11"/>
    </row>
    <row r="14" spans="1:25">
      <c r="A14" t="s">
        <v>532</v>
      </c>
      <c r="B14" t="s">
        <v>102</v>
      </c>
      <c r="C14" t="s">
        <v>557</v>
      </c>
      <c r="D14">
        <v>1</v>
      </c>
      <c r="E14" t="s">
        <v>557</v>
      </c>
      <c r="F14" t="s">
        <v>44</v>
      </c>
      <c r="G14">
        <v>1</v>
      </c>
      <c r="H14">
        <v>1</v>
      </c>
      <c r="I14">
        <v>2015</v>
      </c>
      <c r="J14">
        <v>14</v>
      </c>
      <c r="K14">
        <v>2.2999999999999998</v>
      </c>
      <c r="L14">
        <v>1.4</v>
      </c>
      <c r="M14">
        <v>1.7</v>
      </c>
      <c r="N14">
        <v>0</v>
      </c>
      <c r="P14">
        <v>11.5</v>
      </c>
      <c r="Q14">
        <v>29</v>
      </c>
      <c r="R14">
        <v>16</v>
      </c>
      <c r="S14">
        <v>10</v>
      </c>
      <c r="T14">
        <v>10</v>
      </c>
      <c r="Y14" t="s">
        <v>558</v>
      </c>
    </row>
    <row r="15" spans="1:25">
      <c r="A15" t="s">
        <v>532</v>
      </c>
      <c r="B15" t="s">
        <v>102</v>
      </c>
      <c r="C15" t="s">
        <v>559</v>
      </c>
      <c r="D15">
        <v>2</v>
      </c>
      <c r="E15" t="s">
        <v>559</v>
      </c>
      <c r="F15" t="s">
        <v>44</v>
      </c>
      <c r="G15">
        <v>1</v>
      </c>
      <c r="H15">
        <v>1</v>
      </c>
      <c r="I15">
        <v>2015</v>
      </c>
      <c r="J15">
        <v>12</v>
      </c>
      <c r="K15">
        <v>2.2999999999999998</v>
      </c>
      <c r="L15">
        <v>1.1000000000000001</v>
      </c>
      <c r="M15">
        <v>0.8</v>
      </c>
      <c r="N15">
        <v>0</v>
      </c>
      <c r="P15">
        <v>10</v>
      </c>
      <c r="Q15">
        <v>9.5</v>
      </c>
      <c r="R15">
        <v>14</v>
      </c>
      <c r="S15">
        <v>12</v>
      </c>
      <c r="T15">
        <v>10.5</v>
      </c>
      <c r="Y15" t="s">
        <v>560</v>
      </c>
    </row>
    <row r="16" spans="1:25">
      <c r="A16" t="s">
        <v>532</v>
      </c>
      <c r="B16" t="s">
        <v>102</v>
      </c>
      <c r="C16" t="s">
        <v>561</v>
      </c>
      <c r="D16">
        <v>3</v>
      </c>
      <c r="E16" t="s">
        <v>561</v>
      </c>
      <c r="F16" t="s">
        <v>44</v>
      </c>
      <c r="G16">
        <v>1</v>
      </c>
      <c r="H16">
        <v>1</v>
      </c>
      <c r="I16">
        <v>2015</v>
      </c>
      <c r="J16">
        <v>5.5</v>
      </c>
      <c r="K16">
        <v>2.6</v>
      </c>
      <c r="L16">
        <v>1.8</v>
      </c>
      <c r="M16">
        <v>1.7</v>
      </c>
      <c r="N16">
        <v>0</v>
      </c>
      <c r="P16">
        <v>22</v>
      </c>
      <c r="Q16">
        <v>19</v>
      </c>
      <c r="R16">
        <v>12</v>
      </c>
      <c r="S16">
        <v>8.5</v>
      </c>
      <c r="T16">
        <v>6</v>
      </c>
      <c r="Y16" t="s">
        <v>562</v>
      </c>
    </row>
    <row r="17" spans="1:25">
      <c r="A17" t="s">
        <v>532</v>
      </c>
      <c r="B17" t="s">
        <v>102</v>
      </c>
      <c r="C17" t="s">
        <v>563</v>
      </c>
      <c r="D17">
        <v>4</v>
      </c>
      <c r="E17" t="s">
        <v>563</v>
      </c>
      <c r="F17" t="s">
        <v>44</v>
      </c>
      <c r="G17">
        <v>1</v>
      </c>
      <c r="H17">
        <v>1</v>
      </c>
      <c r="I17">
        <v>2015</v>
      </c>
      <c r="J17">
        <v>5</v>
      </c>
      <c r="K17">
        <v>2.2999999999999998</v>
      </c>
      <c r="L17">
        <v>0.9</v>
      </c>
      <c r="M17">
        <v>1.6</v>
      </c>
      <c r="N17">
        <v>0</v>
      </c>
      <c r="P17">
        <v>12.5</v>
      </c>
      <c r="Q17">
        <v>11</v>
      </c>
      <c r="R17">
        <v>7</v>
      </c>
      <c r="S17">
        <v>17</v>
      </c>
      <c r="T17">
        <v>21</v>
      </c>
      <c r="Y17" t="s">
        <v>564</v>
      </c>
    </row>
    <row r="18" spans="1:25">
      <c r="A18" s="11" t="s">
        <v>532</v>
      </c>
      <c r="B18" s="11" t="s">
        <v>102</v>
      </c>
      <c r="C18" s="11" t="s">
        <v>494</v>
      </c>
      <c r="D18" s="11">
        <v>1</v>
      </c>
      <c r="E18" s="11" t="s">
        <v>494</v>
      </c>
      <c r="F18" s="11" t="s">
        <v>44</v>
      </c>
      <c r="G18" s="11">
        <v>1</v>
      </c>
      <c r="H18" s="11">
        <v>1</v>
      </c>
      <c r="I18" s="11">
        <v>2015</v>
      </c>
      <c r="J18" s="11">
        <v>14.5</v>
      </c>
      <c r="K18" s="11">
        <v>2.7</v>
      </c>
      <c r="L18" s="11">
        <v>0.8</v>
      </c>
      <c r="M18" s="11">
        <v>1.8</v>
      </c>
      <c r="N18" s="11">
        <v>3</v>
      </c>
      <c r="O18" s="11"/>
      <c r="P18" s="11">
        <v>40</v>
      </c>
      <c r="Q18" s="11">
        <v>27.5</v>
      </c>
      <c r="R18" s="11">
        <v>28</v>
      </c>
      <c r="S18" s="11">
        <v>28</v>
      </c>
      <c r="T18" s="11">
        <v>27</v>
      </c>
      <c r="U18" s="11"/>
      <c r="V18" s="11"/>
      <c r="W18" s="11"/>
      <c r="X18" s="11"/>
      <c r="Y18" s="11" t="s">
        <v>565</v>
      </c>
    </row>
    <row r="19" spans="1:25">
      <c r="A19" s="11" t="s">
        <v>532</v>
      </c>
      <c r="B19" s="11" t="s">
        <v>102</v>
      </c>
      <c r="C19" s="11" t="s">
        <v>497</v>
      </c>
      <c r="D19" s="11">
        <v>2</v>
      </c>
      <c r="E19" s="11" t="s">
        <v>497</v>
      </c>
      <c r="F19" s="11" t="s">
        <v>44</v>
      </c>
      <c r="G19" s="11">
        <v>1</v>
      </c>
      <c r="H19" s="11">
        <v>1</v>
      </c>
      <c r="I19" s="11">
        <v>2015</v>
      </c>
      <c r="J19" s="11">
        <v>14</v>
      </c>
      <c r="K19" s="11">
        <v>2.2999999999999998</v>
      </c>
      <c r="L19" s="11">
        <v>1.1000000000000001</v>
      </c>
      <c r="M19" s="11">
        <v>1.6</v>
      </c>
      <c r="N19" s="11">
        <v>0</v>
      </c>
      <c r="O19" s="11"/>
      <c r="P19" s="11">
        <v>17</v>
      </c>
      <c r="Q19" s="11">
        <v>7</v>
      </c>
      <c r="R19" s="11">
        <v>23</v>
      </c>
      <c r="S19" s="11">
        <v>7</v>
      </c>
      <c r="T19" s="11">
        <v>10</v>
      </c>
      <c r="U19" s="11"/>
      <c r="V19" s="11"/>
      <c r="W19" s="11"/>
      <c r="X19" s="11"/>
      <c r="Y19" s="11" t="s">
        <v>566</v>
      </c>
    </row>
    <row r="20" spans="1:25">
      <c r="A20" s="11" t="s">
        <v>532</v>
      </c>
      <c r="B20" s="11" t="s">
        <v>102</v>
      </c>
      <c r="C20" s="11" t="s">
        <v>499</v>
      </c>
      <c r="D20" s="11">
        <v>3</v>
      </c>
      <c r="E20" s="11" t="s">
        <v>499</v>
      </c>
      <c r="F20" s="11" t="s">
        <v>44</v>
      </c>
      <c r="G20" s="11">
        <v>1</v>
      </c>
      <c r="H20" s="11">
        <v>1</v>
      </c>
      <c r="I20" s="11">
        <v>2015</v>
      </c>
      <c r="J20" s="11">
        <v>9.5</v>
      </c>
      <c r="K20" s="11">
        <v>2.1</v>
      </c>
      <c r="L20" s="11">
        <v>1.3</v>
      </c>
      <c r="M20" s="11">
        <v>0.6</v>
      </c>
      <c r="N20" s="11">
        <v>0</v>
      </c>
      <c r="O20" s="11"/>
      <c r="P20" s="11">
        <v>7</v>
      </c>
      <c r="Q20" s="11">
        <v>18</v>
      </c>
      <c r="R20" s="11">
        <v>27</v>
      </c>
      <c r="S20" s="11">
        <v>12</v>
      </c>
      <c r="T20" s="11">
        <v>17</v>
      </c>
      <c r="U20" s="11"/>
      <c r="V20" s="11"/>
      <c r="W20" s="11"/>
      <c r="X20" s="11"/>
      <c r="Y20" s="11" t="s">
        <v>567</v>
      </c>
    </row>
    <row r="21" spans="1:25">
      <c r="A21" s="11" t="s">
        <v>532</v>
      </c>
      <c r="B21" s="11" t="s">
        <v>102</v>
      </c>
      <c r="C21" s="11" t="s">
        <v>568</v>
      </c>
      <c r="D21" s="11">
        <v>4</v>
      </c>
      <c r="E21" s="11" t="s">
        <v>568</v>
      </c>
      <c r="F21" s="11" t="s">
        <v>44</v>
      </c>
      <c r="G21" s="11">
        <v>1</v>
      </c>
      <c r="H21" s="11">
        <v>1</v>
      </c>
      <c r="I21" s="11">
        <v>2015</v>
      </c>
      <c r="J21" s="11">
        <v>13</v>
      </c>
      <c r="K21" s="11">
        <v>2.2999999999999998</v>
      </c>
      <c r="L21" s="11">
        <v>1.6</v>
      </c>
      <c r="M21" s="11">
        <v>0.8</v>
      </c>
      <c r="N21" s="11">
        <v>0</v>
      </c>
      <c r="O21" s="11"/>
      <c r="P21" s="11">
        <v>27</v>
      </c>
      <c r="Q21" s="11">
        <v>36</v>
      </c>
      <c r="R21" s="11">
        <v>19</v>
      </c>
      <c r="S21" s="11">
        <v>11</v>
      </c>
      <c r="T21" s="11">
        <v>22</v>
      </c>
      <c r="U21" s="11"/>
      <c r="V21" s="11"/>
      <c r="W21" s="11"/>
      <c r="X21" s="11"/>
      <c r="Y21" s="11" t="s">
        <v>569</v>
      </c>
    </row>
    <row r="22" spans="1:25">
      <c r="A22" t="s">
        <v>532</v>
      </c>
      <c r="B22" t="s">
        <v>102</v>
      </c>
      <c r="C22" t="s">
        <v>570</v>
      </c>
      <c r="D22">
        <v>1</v>
      </c>
      <c r="E22" t="s">
        <v>570</v>
      </c>
      <c r="F22" t="s">
        <v>571</v>
      </c>
      <c r="G22">
        <v>1</v>
      </c>
      <c r="H22">
        <v>1</v>
      </c>
      <c r="I22">
        <v>2015</v>
      </c>
      <c r="J22">
        <v>9</v>
      </c>
      <c r="K22">
        <v>1.7</v>
      </c>
      <c r="L22">
        <v>1.2</v>
      </c>
      <c r="M22">
        <v>0.8</v>
      </c>
      <c r="N22">
        <v>0</v>
      </c>
      <c r="P22">
        <v>16</v>
      </c>
      <c r="Q22">
        <v>19</v>
      </c>
      <c r="R22">
        <v>10</v>
      </c>
      <c r="S22">
        <v>11</v>
      </c>
      <c r="T22">
        <v>6</v>
      </c>
      <c r="U22" s="11"/>
      <c r="Y22" t="s">
        <v>572</v>
      </c>
    </row>
    <row r="23" spans="1:25">
      <c r="A23" t="s">
        <v>532</v>
      </c>
      <c r="B23" t="s">
        <v>102</v>
      </c>
      <c r="C23" t="s">
        <v>573</v>
      </c>
      <c r="D23">
        <v>6</v>
      </c>
      <c r="E23" t="s">
        <v>573</v>
      </c>
      <c r="F23" t="s">
        <v>571</v>
      </c>
      <c r="G23">
        <v>1</v>
      </c>
      <c r="H23">
        <v>1</v>
      </c>
      <c r="I23">
        <v>2015</v>
      </c>
      <c r="J23">
        <v>3.5</v>
      </c>
      <c r="K23">
        <v>2.2999999999999998</v>
      </c>
      <c r="L23">
        <v>1.1000000000000001</v>
      </c>
      <c r="M23">
        <v>1</v>
      </c>
      <c r="N23">
        <v>12</v>
      </c>
      <c r="P23">
        <v>7</v>
      </c>
      <c r="Q23">
        <v>8</v>
      </c>
      <c r="R23">
        <v>10</v>
      </c>
      <c r="S23">
        <v>18</v>
      </c>
      <c r="T23">
        <v>5</v>
      </c>
      <c r="Y23" t="s">
        <v>574</v>
      </c>
    </row>
    <row r="24" spans="1:25">
      <c r="A24" t="s">
        <v>532</v>
      </c>
      <c r="B24" t="s">
        <v>102</v>
      </c>
      <c r="C24" t="s">
        <v>575</v>
      </c>
      <c r="D24" t="s">
        <v>19</v>
      </c>
      <c r="E24" t="s">
        <v>576</v>
      </c>
      <c r="F24" t="s">
        <v>571</v>
      </c>
      <c r="G24">
        <v>0</v>
      </c>
      <c r="H24">
        <v>0</v>
      </c>
      <c r="I24">
        <v>2015</v>
      </c>
      <c r="Y24" t="s">
        <v>577</v>
      </c>
    </row>
    <row r="25" spans="1:25">
      <c r="A25" t="s">
        <v>532</v>
      </c>
      <c r="B25" t="s">
        <v>102</v>
      </c>
      <c r="C25" t="s">
        <v>575</v>
      </c>
      <c r="D25" t="s">
        <v>19</v>
      </c>
      <c r="E25" t="s">
        <v>578</v>
      </c>
      <c r="F25" t="s">
        <v>571</v>
      </c>
      <c r="G25">
        <v>0</v>
      </c>
      <c r="H25">
        <v>0</v>
      </c>
      <c r="I25">
        <v>2015</v>
      </c>
      <c r="Y25" t="s">
        <v>579</v>
      </c>
    </row>
    <row r="26" spans="1:25">
      <c r="A26" s="11" t="s">
        <v>532</v>
      </c>
      <c r="B26" s="11" t="s">
        <v>102</v>
      </c>
      <c r="C26" s="11" t="s">
        <v>580</v>
      </c>
      <c r="D26" s="11">
        <v>1</v>
      </c>
      <c r="E26" s="11" t="s">
        <v>580</v>
      </c>
      <c r="F26" s="11" t="s">
        <v>581</v>
      </c>
      <c r="G26" s="11">
        <v>1</v>
      </c>
      <c r="H26" s="11">
        <v>1</v>
      </c>
      <c r="I26" s="11">
        <v>2015</v>
      </c>
      <c r="J26" s="11">
        <v>11</v>
      </c>
      <c r="K26" s="11">
        <v>2.4</v>
      </c>
      <c r="L26" s="11">
        <v>1.6</v>
      </c>
      <c r="M26" s="11">
        <v>1.4</v>
      </c>
      <c r="N26" s="11">
        <v>1</v>
      </c>
      <c r="O26" s="11"/>
      <c r="P26" s="11">
        <v>5</v>
      </c>
      <c r="Q26" s="11">
        <v>5</v>
      </c>
      <c r="R26" s="11">
        <v>5</v>
      </c>
      <c r="S26" s="11">
        <v>5</v>
      </c>
      <c r="T26" s="11">
        <v>5</v>
      </c>
      <c r="U26" s="11"/>
      <c r="V26" s="11"/>
      <c r="W26" s="11"/>
      <c r="X26" s="11"/>
      <c r="Y26" s="11" t="s">
        <v>582</v>
      </c>
    </row>
    <row r="27" spans="1:25">
      <c r="A27" s="11" t="s">
        <v>532</v>
      </c>
      <c r="B27" s="11" t="s">
        <v>102</v>
      </c>
      <c r="C27" s="11" t="s">
        <v>583</v>
      </c>
      <c r="D27" s="11">
        <v>2</v>
      </c>
      <c r="E27" s="11" t="s">
        <v>583</v>
      </c>
      <c r="F27" s="11" t="s">
        <v>581</v>
      </c>
      <c r="G27" s="11">
        <v>1</v>
      </c>
      <c r="H27" s="11">
        <v>1</v>
      </c>
      <c r="I27" s="11">
        <v>2015</v>
      </c>
      <c r="J27" s="11">
        <v>12</v>
      </c>
      <c r="K27" s="11">
        <v>2.4</v>
      </c>
      <c r="L27" s="11">
        <v>1.6</v>
      </c>
      <c r="M27" s="11">
        <v>1.4</v>
      </c>
      <c r="N27" s="11">
        <v>1</v>
      </c>
      <c r="O27" s="11"/>
      <c r="P27" s="11">
        <v>2.5</v>
      </c>
      <c r="Q27" s="11">
        <v>5</v>
      </c>
      <c r="R27" s="11">
        <v>6.3</v>
      </c>
      <c r="S27" s="11">
        <v>8</v>
      </c>
      <c r="T27" s="11">
        <v>12.7</v>
      </c>
      <c r="U27" s="11"/>
      <c r="V27" s="11"/>
      <c r="W27" s="11"/>
      <c r="X27" s="11"/>
      <c r="Y27" s="11" t="s">
        <v>584</v>
      </c>
    </row>
    <row r="28" spans="1:25">
      <c r="A28" s="11" t="s">
        <v>532</v>
      </c>
      <c r="B28" s="11" t="s">
        <v>102</v>
      </c>
      <c r="C28" s="11" t="s">
        <v>585</v>
      </c>
      <c r="D28" s="11">
        <v>3</v>
      </c>
      <c r="E28" s="11" t="s">
        <v>585</v>
      </c>
      <c r="F28" s="11" t="s">
        <v>581</v>
      </c>
      <c r="G28" s="11">
        <v>1</v>
      </c>
      <c r="H28" s="11">
        <v>1</v>
      </c>
      <c r="I28" s="11">
        <v>2015</v>
      </c>
      <c r="J28" s="11">
        <v>11.5</v>
      </c>
      <c r="K28" s="11">
        <v>2</v>
      </c>
      <c r="L28" s="11">
        <v>1.6</v>
      </c>
      <c r="M28" s="11">
        <v>0.7</v>
      </c>
      <c r="N28" s="11">
        <v>0</v>
      </c>
      <c r="O28" s="11"/>
      <c r="P28" s="11">
        <v>18</v>
      </c>
      <c r="Q28" s="11">
        <v>15</v>
      </c>
      <c r="R28" s="11">
        <v>10</v>
      </c>
      <c r="S28" s="11">
        <v>7</v>
      </c>
      <c r="T28" s="11">
        <v>9</v>
      </c>
      <c r="U28" s="11"/>
      <c r="V28" s="11"/>
      <c r="W28" s="11"/>
      <c r="X28" s="11"/>
      <c r="Y28" s="11" t="s">
        <v>586</v>
      </c>
    </row>
    <row r="29" spans="1:25">
      <c r="A29" s="11" t="s">
        <v>532</v>
      </c>
      <c r="B29" s="11" t="s">
        <v>102</v>
      </c>
      <c r="C29" s="11" t="s">
        <v>587</v>
      </c>
      <c r="D29" s="11">
        <v>4</v>
      </c>
      <c r="E29" s="11" t="s">
        <v>587</v>
      </c>
      <c r="F29" s="11" t="s">
        <v>581</v>
      </c>
      <c r="G29" s="11">
        <v>1</v>
      </c>
      <c r="H29" s="11">
        <v>1</v>
      </c>
      <c r="I29" s="11">
        <v>2015</v>
      </c>
      <c r="J29" s="11">
        <v>3.5</v>
      </c>
      <c r="K29" s="11">
        <v>2.4</v>
      </c>
      <c r="L29" s="11">
        <v>0.7</v>
      </c>
      <c r="M29" s="11">
        <v>0.8</v>
      </c>
      <c r="N29" s="11">
        <v>0</v>
      </c>
      <c r="O29" s="11"/>
      <c r="P29" s="11">
        <v>3</v>
      </c>
      <c r="Q29" s="11">
        <v>6</v>
      </c>
      <c r="R29" s="11">
        <v>5</v>
      </c>
      <c r="S29" s="11">
        <v>3</v>
      </c>
      <c r="T29" s="11">
        <v>8</v>
      </c>
      <c r="U29" s="11"/>
      <c r="V29" s="11"/>
      <c r="W29" s="11"/>
      <c r="X29" s="11"/>
      <c r="Y29" s="11" t="s">
        <v>588</v>
      </c>
    </row>
    <row r="30" spans="1:25">
      <c r="A30" t="s">
        <v>532</v>
      </c>
      <c r="B30" t="s">
        <v>102</v>
      </c>
      <c r="C30" t="s">
        <v>589</v>
      </c>
      <c r="D30" t="s">
        <v>19</v>
      </c>
      <c r="E30" t="s">
        <v>589</v>
      </c>
      <c r="F30" t="s">
        <v>581</v>
      </c>
      <c r="G30">
        <v>1</v>
      </c>
      <c r="H30">
        <v>1</v>
      </c>
      <c r="I30">
        <v>2015</v>
      </c>
      <c r="J30">
        <v>11</v>
      </c>
      <c r="K30">
        <v>2</v>
      </c>
      <c r="L30">
        <v>1.6</v>
      </c>
      <c r="M30">
        <v>2</v>
      </c>
      <c r="N30">
        <v>0</v>
      </c>
      <c r="P30">
        <v>15</v>
      </c>
      <c r="Q30">
        <v>15</v>
      </c>
      <c r="R30">
        <v>7</v>
      </c>
      <c r="S30">
        <v>9</v>
      </c>
      <c r="T30">
        <v>13</v>
      </c>
      <c r="U30" s="11"/>
      <c r="Y30" t="s">
        <v>590</v>
      </c>
    </row>
    <row r="31" spans="1:25">
      <c r="A31" t="s">
        <v>532</v>
      </c>
      <c r="B31" t="s">
        <v>102</v>
      </c>
      <c r="C31" t="s">
        <v>591</v>
      </c>
      <c r="D31" t="s">
        <v>19</v>
      </c>
      <c r="E31" t="s">
        <v>591</v>
      </c>
      <c r="F31" t="s">
        <v>581</v>
      </c>
      <c r="G31">
        <v>1</v>
      </c>
      <c r="H31">
        <v>1</v>
      </c>
      <c r="I31">
        <v>2015</v>
      </c>
      <c r="J31">
        <v>12.5</v>
      </c>
      <c r="K31">
        <v>2.2999999999999998</v>
      </c>
      <c r="L31">
        <v>1.4</v>
      </c>
      <c r="M31">
        <v>1.6</v>
      </c>
      <c r="N31">
        <v>4</v>
      </c>
      <c r="P31">
        <v>11</v>
      </c>
      <c r="Q31">
        <v>9</v>
      </c>
      <c r="R31">
        <v>10</v>
      </c>
      <c r="S31">
        <v>11</v>
      </c>
      <c r="T31">
        <v>25</v>
      </c>
      <c r="Y31" t="s">
        <v>592</v>
      </c>
    </row>
    <row r="32" spans="1:25">
      <c r="A32" t="s">
        <v>532</v>
      </c>
      <c r="B32" t="s">
        <v>102</v>
      </c>
      <c r="C32" t="s">
        <v>593</v>
      </c>
      <c r="D32" t="s">
        <v>19</v>
      </c>
      <c r="E32" t="s">
        <v>593</v>
      </c>
      <c r="F32" t="s">
        <v>581</v>
      </c>
      <c r="G32">
        <v>1</v>
      </c>
      <c r="H32">
        <v>1</v>
      </c>
      <c r="I32">
        <v>2015</v>
      </c>
      <c r="J32">
        <v>15</v>
      </c>
      <c r="K32">
        <v>2.2999999999999998</v>
      </c>
      <c r="L32">
        <v>3</v>
      </c>
      <c r="M32">
        <v>1.6</v>
      </c>
      <c r="P32">
        <v>21</v>
      </c>
      <c r="Q32">
        <v>18</v>
      </c>
      <c r="R32">
        <v>20</v>
      </c>
      <c r="S32">
        <v>19</v>
      </c>
      <c r="T32">
        <v>27</v>
      </c>
      <c r="Y32" t="s">
        <v>594</v>
      </c>
    </row>
    <row r="33" spans="1:25">
      <c r="A33" t="s">
        <v>532</v>
      </c>
      <c r="B33" t="s">
        <v>102</v>
      </c>
      <c r="C33" t="s">
        <v>595</v>
      </c>
      <c r="D33" t="s">
        <v>19</v>
      </c>
      <c r="E33" t="s">
        <v>595</v>
      </c>
      <c r="F33" t="s">
        <v>581</v>
      </c>
      <c r="G33">
        <v>0</v>
      </c>
      <c r="H33">
        <v>0</v>
      </c>
      <c r="I33">
        <v>2015</v>
      </c>
      <c r="Y33" t="s">
        <v>596</v>
      </c>
    </row>
    <row r="34" spans="1:25">
      <c r="A34" s="11" t="s">
        <v>532</v>
      </c>
      <c r="B34" s="11" t="s">
        <v>102</v>
      </c>
      <c r="C34" s="11" t="s">
        <v>597</v>
      </c>
      <c r="D34" s="11" t="s">
        <v>19</v>
      </c>
      <c r="E34" s="11" t="s">
        <v>597</v>
      </c>
      <c r="F34" s="11" t="s">
        <v>598</v>
      </c>
      <c r="G34" s="11">
        <v>1</v>
      </c>
      <c r="H34" s="11">
        <v>1</v>
      </c>
      <c r="I34" s="11">
        <v>2015</v>
      </c>
      <c r="J34" s="11">
        <v>14.5</v>
      </c>
      <c r="K34" s="11">
        <v>2.4</v>
      </c>
      <c r="L34" s="11">
        <v>2</v>
      </c>
      <c r="M34" s="11">
        <v>2.1</v>
      </c>
      <c r="N34" s="11">
        <v>0</v>
      </c>
      <c r="O34" s="11"/>
      <c r="P34" s="11">
        <v>8</v>
      </c>
      <c r="Q34" s="11">
        <v>5</v>
      </c>
      <c r="R34" s="11">
        <v>12</v>
      </c>
      <c r="S34" s="11">
        <v>8.5</v>
      </c>
      <c r="T34" s="11">
        <v>6.5</v>
      </c>
      <c r="U34" s="11"/>
      <c r="V34" s="11"/>
      <c r="W34" s="11"/>
      <c r="X34" s="11"/>
      <c r="Y34" s="11" t="s">
        <v>599</v>
      </c>
    </row>
    <row r="35" spans="1:25">
      <c r="A35" s="11" t="s">
        <v>532</v>
      </c>
      <c r="B35" s="11" t="s">
        <v>102</v>
      </c>
      <c r="C35" s="11" t="s">
        <v>600</v>
      </c>
      <c r="D35" s="11" t="s">
        <v>19</v>
      </c>
      <c r="E35" s="11" t="s">
        <v>600</v>
      </c>
      <c r="F35" s="11" t="s">
        <v>598</v>
      </c>
      <c r="G35" s="11">
        <v>1</v>
      </c>
      <c r="H35" s="11">
        <v>1</v>
      </c>
      <c r="I35" s="11">
        <v>2015</v>
      </c>
      <c r="J35" s="11">
        <v>12</v>
      </c>
      <c r="K35" s="11">
        <v>2</v>
      </c>
      <c r="L35" s="11">
        <v>2</v>
      </c>
      <c r="M35" s="11">
        <v>1.8</v>
      </c>
      <c r="N35" s="11">
        <v>0</v>
      </c>
      <c r="O35" s="11"/>
      <c r="P35" s="11">
        <v>11</v>
      </c>
      <c r="Q35" s="11">
        <v>9</v>
      </c>
      <c r="R35" s="11">
        <v>12</v>
      </c>
      <c r="S35" s="11">
        <v>17</v>
      </c>
      <c r="T35" s="11">
        <v>9</v>
      </c>
      <c r="U35" s="11"/>
      <c r="V35" s="11"/>
      <c r="W35" s="11"/>
      <c r="X35" s="11"/>
      <c r="Y35" s="11" t="s">
        <v>601</v>
      </c>
    </row>
    <row r="36" spans="1:25">
      <c r="A36" s="11" t="s">
        <v>532</v>
      </c>
      <c r="B36" s="11" t="s">
        <v>102</v>
      </c>
      <c r="C36" s="11" t="s">
        <v>602</v>
      </c>
      <c r="D36" s="11" t="s">
        <v>19</v>
      </c>
      <c r="E36" s="11" t="s">
        <v>602</v>
      </c>
      <c r="F36" s="11" t="s">
        <v>598</v>
      </c>
      <c r="G36" s="11">
        <v>1</v>
      </c>
      <c r="H36" s="11">
        <v>1</v>
      </c>
      <c r="I36" s="11">
        <v>2015</v>
      </c>
      <c r="J36" s="11">
        <v>15.5</v>
      </c>
      <c r="K36" s="11">
        <v>2.6</v>
      </c>
      <c r="L36" s="11">
        <v>1.6</v>
      </c>
      <c r="M36" s="11">
        <v>1.8</v>
      </c>
      <c r="N36" s="11">
        <v>0</v>
      </c>
      <c r="O36" s="11"/>
      <c r="P36" s="11">
        <v>24</v>
      </c>
      <c r="Q36" s="11">
        <v>25</v>
      </c>
      <c r="R36" s="11">
        <v>15</v>
      </c>
      <c r="S36" s="11">
        <v>27</v>
      </c>
      <c r="T36" s="11">
        <v>24</v>
      </c>
      <c r="U36" s="11"/>
      <c r="V36" s="11"/>
      <c r="W36" s="11"/>
      <c r="X36" s="11"/>
      <c r="Y36" s="11" t="s">
        <v>603</v>
      </c>
    </row>
    <row r="37" spans="1:25">
      <c r="A37" s="11" t="s">
        <v>532</v>
      </c>
      <c r="B37" s="11" t="s">
        <v>102</v>
      </c>
      <c r="C37" s="11" t="s">
        <v>604</v>
      </c>
      <c r="D37" s="11" t="s">
        <v>19</v>
      </c>
      <c r="E37" s="11" t="s">
        <v>604</v>
      </c>
      <c r="F37" s="11" t="s">
        <v>598</v>
      </c>
      <c r="G37" s="11">
        <v>1</v>
      </c>
      <c r="H37" s="11">
        <v>1</v>
      </c>
      <c r="I37" s="11">
        <v>2015</v>
      </c>
      <c r="J37" s="11">
        <v>12</v>
      </c>
      <c r="K37" s="11">
        <v>2.2999999999999998</v>
      </c>
      <c r="L37" s="11">
        <v>2.4</v>
      </c>
      <c r="M37" s="11">
        <v>2</v>
      </c>
      <c r="N37" s="11">
        <v>0</v>
      </c>
      <c r="O37" s="11"/>
      <c r="P37" s="11">
        <v>20</v>
      </c>
      <c r="Q37" s="11">
        <v>9</v>
      </c>
      <c r="R37" s="11">
        <v>27</v>
      </c>
      <c r="S37" s="11">
        <v>26</v>
      </c>
      <c r="T37" s="11">
        <v>32</v>
      </c>
      <c r="U37" s="11"/>
      <c r="V37" s="11"/>
      <c r="W37" s="11"/>
      <c r="X37" s="11"/>
      <c r="Y37" s="11" t="s">
        <v>605</v>
      </c>
    </row>
    <row r="38" spans="1:25">
      <c r="A38" t="s">
        <v>532</v>
      </c>
      <c r="B38" t="s">
        <v>102</v>
      </c>
      <c r="C38" t="s">
        <v>606</v>
      </c>
      <c r="D38" t="s">
        <v>19</v>
      </c>
      <c r="E38" t="s">
        <v>606</v>
      </c>
      <c r="F38" t="s">
        <v>571</v>
      </c>
      <c r="G38">
        <v>1</v>
      </c>
      <c r="H38">
        <v>1</v>
      </c>
      <c r="I38">
        <v>2015</v>
      </c>
      <c r="J38">
        <v>11</v>
      </c>
      <c r="K38">
        <v>2</v>
      </c>
      <c r="L38">
        <v>1.8</v>
      </c>
      <c r="M38">
        <v>2.4</v>
      </c>
      <c r="N38">
        <v>0</v>
      </c>
      <c r="P38">
        <v>12</v>
      </c>
      <c r="Q38">
        <v>14</v>
      </c>
      <c r="R38">
        <v>9.5</v>
      </c>
      <c r="S38">
        <v>4</v>
      </c>
      <c r="T38">
        <v>18</v>
      </c>
      <c r="U38" s="11"/>
      <c r="Y38" t="s">
        <v>607</v>
      </c>
    </row>
    <row r="39" spans="1:25">
      <c r="A39" t="s">
        <v>532</v>
      </c>
      <c r="B39" t="s">
        <v>102</v>
      </c>
      <c r="C39" t="s">
        <v>608</v>
      </c>
      <c r="D39" t="s">
        <v>19</v>
      </c>
      <c r="E39" t="s">
        <v>608</v>
      </c>
      <c r="F39" t="s">
        <v>571</v>
      </c>
      <c r="G39">
        <v>1</v>
      </c>
      <c r="H39">
        <v>1</v>
      </c>
      <c r="I39">
        <v>2015</v>
      </c>
      <c r="J39">
        <v>10</v>
      </c>
      <c r="K39">
        <v>2</v>
      </c>
      <c r="L39">
        <v>1.7</v>
      </c>
      <c r="M39">
        <v>2</v>
      </c>
      <c r="N39">
        <v>0</v>
      </c>
      <c r="P39">
        <v>10</v>
      </c>
      <c r="Q39">
        <v>11</v>
      </c>
      <c r="R39">
        <v>14</v>
      </c>
      <c r="S39">
        <v>8</v>
      </c>
      <c r="T39">
        <v>18</v>
      </c>
      <c r="U39" s="11"/>
      <c r="Y39" t="s">
        <v>609</v>
      </c>
    </row>
    <row r="40" spans="1:25">
      <c r="A40" t="s">
        <v>532</v>
      </c>
      <c r="B40" t="s">
        <v>102</v>
      </c>
      <c r="C40" t="s">
        <v>610</v>
      </c>
      <c r="D40" t="s">
        <v>19</v>
      </c>
      <c r="E40" t="s">
        <v>610</v>
      </c>
      <c r="F40" t="s">
        <v>571</v>
      </c>
      <c r="G40">
        <v>1</v>
      </c>
      <c r="H40">
        <v>1</v>
      </c>
      <c r="I40">
        <v>2015</v>
      </c>
      <c r="J40">
        <v>13.5</v>
      </c>
      <c r="K40">
        <v>2.5</v>
      </c>
      <c r="L40">
        <v>1.6</v>
      </c>
      <c r="M40">
        <v>1.5</v>
      </c>
      <c r="N40">
        <v>0</v>
      </c>
      <c r="P40">
        <v>35</v>
      </c>
      <c r="Q40">
        <v>33</v>
      </c>
      <c r="R40">
        <v>19</v>
      </c>
      <c r="S40">
        <v>14</v>
      </c>
      <c r="T40">
        <v>41</v>
      </c>
      <c r="U40" s="11"/>
      <c r="Y40" t="s">
        <v>611</v>
      </c>
    </row>
    <row r="41" spans="1:25">
      <c r="A41" t="s">
        <v>532</v>
      </c>
      <c r="B41" t="s">
        <v>102</v>
      </c>
      <c r="C41" t="s">
        <v>612</v>
      </c>
      <c r="D41" t="s">
        <v>19</v>
      </c>
      <c r="E41" t="s">
        <v>612</v>
      </c>
      <c r="F41" t="s">
        <v>571</v>
      </c>
      <c r="G41">
        <v>1</v>
      </c>
      <c r="H41">
        <v>1</v>
      </c>
      <c r="I41">
        <v>2015</v>
      </c>
      <c r="J41">
        <v>14</v>
      </c>
      <c r="K41">
        <v>2</v>
      </c>
      <c r="L41">
        <v>2.1</v>
      </c>
      <c r="M41">
        <v>1.4</v>
      </c>
      <c r="N41">
        <v>0</v>
      </c>
      <c r="P41">
        <v>21</v>
      </c>
      <c r="Q41">
        <v>20</v>
      </c>
      <c r="R41">
        <v>11</v>
      </c>
      <c r="S41">
        <v>27</v>
      </c>
      <c r="T41">
        <v>12</v>
      </c>
      <c r="U41" s="11"/>
      <c r="Y41" t="s">
        <v>613</v>
      </c>
    </row>
    <row r="42" spans="1:25">
      <c r="A42" s="11" t="s">
        <v>532</v>
      </c>
      <c r="B42" s="11" t="s">
        <v>102</v>
      </c>
      <c r="C42" s="11" t="s">
        <v>614</v>
      </c>
      <c r="D42" s="11" t="s">
        <v>19</v>
      </c>
      <c r="E42" s="11" t="s">
        <v>614</v>
      </c>
      <c r="F42" s="11" t="s">
        <v>581</v>
      </c>
      <c r="G42" s="11">
        <v>1</v>
      </c>
      <c r="H42" s="11">
        <v>1</v>
      </c>
      <c r="I42" s="11">
        <v>2015</v>
      </c>
      <c r="J42" s="11">
        <v>11.5</v>
      </c>
      <c r="K42" s="11">
        <v>2.2000000000000002</v>
      </c>
      <c r="L42" s="11">
        <v>0.9</v>
      </c>
      <c r="M42" s="11">
        <v>1</v>
      </c>
      <c r="N42" s="11">
        <v>0</v>
      </c>
      <c r="O42" s="11"/>
      <c r="P42" s="11">
        <v>9</v>
      </c>
      <c r="Q42" s="11">
        <v>8</v>
      </c>
      <c r="R42" s="11">
        <v>22</v>
      </c>
      <c r="S42" s="11">
        <v>18</v>
      </c>
      <c r="T42" s="11">
        <v>22</v>
      </c>
      <c r="U42" s="11"/>
      <c r="V42" s="11"/>
      <c r="W42" s="11"/>
      <c r="X42" s="11"/>
      <c r="Y42" s="11" t="s">
        <v>615</v>
      </c>
    </row>
    <row r="43" spans="1:25">
      <c r="A43" s="11" t="s">
        <v>532</v>
      </c>
      <c r="B43" s="11" t="s">
        <v>102</v>
      </c>
      <c r="C43" s="11" t="s">
        <v>616</v>
      </c>
      <c r="D43" s="11" t="s">
        <v>19</v>
      </c>
      <c r="E43" s="11" t="s">
        <v>616</v>
      </c>
      <c r="F43" s="11" t="s">
        <v>581</v>
      </c>
      <c r="G43" s="11">
        <v>1</v>
      </c>
      <c r="H43" s="11">
        <v>1</v>
      </c>
      <c r="I43" s="11">
        <v>2015</v>
      </c>
      <c r="J43" s="11">
        <v>13.5</v>
      </c>
      <c r="K43" s="11">
        <v>2.2999999999999998</v>
      </c>
      <c r="L43" s="11">
        <v>1.3</v>
      </c>
      <c r="M43" s="11">
        <v>1.4</v>
      </c>
      <c r="N43" s="11">
        <v>0</v>
      </c>
      <c r="O43" s="11"/>
      <c r="P43" s="11">
        <v>25.5</v>
      </c>
      <c r="Q43" s="11">
        <v>12</v>
      </c>
      <c r="R43" s="11">
        <v>13</v>
      </c>
      <c r="S43" s="11">
        <v>8</v>
      </c>
      <c r="T43" s="11">
        <v>18</v>
      </c>
      <c r="U43" s="11"/>
      <c r="V43" s="11"/>
      <c r="W43" s="11"/>
      <c r="X43" s="11"/>
      <c r="Y43" s="11" t="s">
        <v>617</v>
      </c>
    </row>
    <row r="44" spans="1:25">
      <c r="A44" s="11" t="s">
        <v>532</v>
      </c>
      <c r="B44" s="11" t="s">
        <v>102</v>
      </c>
      <c r="C44" s="11" t="s">
        <v>618</v>
      </c>
      <c r="D44" s="11" t="s">
        <v>19</v>
      </c>
      <c r="E44" s="11" t="s">
        <v>618</v>
      </c>
      <c r="F44" s="11" t="s">
        <v>581</v>
      </c>
      <c r="G44" s="11">
        <v>0</v>
      </c>
      <c r="H44" s="11">
        <v>0</v>
      </c>
      <c r="I44" s="11">
        <v>2015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 t="s">
        <v>619</v>
      </c>
    </row>
    <row r="45" spans="1:25">
      <c r="A45" s="11" t="s">
        <v>532</v>
      </c>
      <c r="B45" s="11" t="s">
        <v>102</v>
      </c>
      <c r="C45" s="11" t="s">
        <v>620</v>
      </c>
      <c r="D45" s="11" t="s">
        <v>19</v>
      </c>
      <c r="E45" s="11" t="s">
        <v>620</v>
      </c>
      <c r="F45" s="11" t="s">
        <v>581</v>
      </c>
      <c r="G45" s="11">
        <v>1</v>
      </c>
      <c r="H45" s="11">
        <v>1</v>
      </c>
      <c r="I45" s="11">
        <v>2015</v>
      </c>
      <c r="J45" s="11">
        <v>13.5</v>
      </c>
      <c r="K45" s="11">
        <v>2.1</v>
      </c>
      <c r="L45" s="11">
        <v>1.6</v>
      </c>
      <c r="M45" s="11">
        <v>0.9</v>
      </c>
      <c r="N45" s="11">
        <v>0</v>
      </c>
      <c r="O45" s="11"/>
      <c r="P45" s="11">
        <v>21</v>
      </c>
      <c r="Q45" s="11">
        <v>24</v>
      </c>
      <c r="R45" s="11">
        <v>14</v>
      </c>
      <c r="S45" s="11">
        <v>26</v>
      </c>
      <c r="T45" s="11">
        <v>10</v>
      </c>
      <c r="U45" s="11"/>
      <c r="V45" s="11"/>
      <c r="W45" s="11"/>
      <c r="X45" s="11"/>
      <c r="Y45" s="11" t="s">
        <v>621</v>
      </c>
    </row>
    <row r="46" spans="1:25">
      <c r="A46" t="s">
        <v>532</v>
      </c>
      <c r="B46" t="s">
        <v>102</v>
      </c>
      <c r="C46" t="s">
        <v>512</v>
      </c>
      <c r="D46" t="s">
        <v>19</v>
      </c>
      <c r="E46" t="s">
        <v>512</v>
      </c>
      <c r="F46" t="s">
        <v>44</v>
      </c>
      <c r="G46">
        <v>1</v>
      </c>
      <c r="H46">
        <v>1</v>
      </c>
      <c r="I46">
        <v>2015</v>
      </c>
      <c r="J46">
        <v>13</v>
      </c>
      <c r="K46">
        <v>2.2999999999999998</v>
      </c>
      <c r="L46">
        <v>1.4</v>
      </c>
      <c r="M46">
        <v>1.6</v>
      </c>
      <c r="N46">
        <v>0</v>
      </c>
      <c r="P46">
        <v>11</v>
      </c>
      <c r="Q46">
        <v>3.5</v>
      </c>
      <c r="R46">
        <v>14</v>
      </c>
      <c r="S46">
        <v>13</v>
      </c>
      <c r="T46">
        <v>9</v>
      </c>
      <c r="Y46" t="s">
        <v>622</v>
      </c>
    </row>
    <row r="47" spans="1:25">
      <c r="A47" t="s">
        <v>532</v>
      </c>
      <c r="B47" t="s">
        <v>102</v>
      </c>
      <c r="C47" t="s">
        <v>513</v>
      </c>
      <c r="D47" t="s">
        <v>19</v>
      </c>
      <c r="E47" t="s">
        <v>513</v>
      </c>
      <c r="F47" t="s">
        <v>44</v>
      </c>
      <c r="G47">
        <v>1</v>
      </c>
      <c r="H47">
        <v>1</v>
      </c>
      <c r="I47">
        <v>2015</v>
      </c>
      <c r="J47">
        <v>14.5</v>
      </c>
      <c r="K47">
        <v>2.4</v>
      </c>
      <c r="L47">
        <v>1.8</v>
      </c>
      <c r="M47">
        <v>2</v>
      </c>
      <c r="N47">
        <v>0</v>
      </c>
      <c r="P47">
        <v>2</v>
      </c>
      <c r="Q47">
        <v>12</v>
      </c>
      <c r="R47">
        <v>6</v>
      </c>
      <c r="S47">
        <v>18</v>
      </c>
      <c r="T47">
        <v>10</v>
      </c>
      <c r="Y47" t="s">
        <v>623</v>
      </c>
    </row>
    <row r="48" spans="1:25">
      <c r="A48" t="s">
        <v>532</v>
      </c>
      <c r="B48" t="s">
        <v>102</v>
      </c>
      <c r="C48" t="s">
        <v>514</v>
      </c>
      <c r="D48" t="s">
        <v>19</v>
      </c>
      <c r="E48" t="s">
        <v>514</v>
      </c>
      <c r="F48" t="s">
        <v>44</v>
      </c>
      <c r="G48">
        <v>1</v>
      </c>
      <c r="H48">
        <v>1</v>
      </c>
      <c r="I48">
        <v>2015</v>
      </c>
      <c r="J48">
        <v>17.5</v>
      </c>
      <c r="K48">
        <v>2.8</v>
      </c>
      <c r="L48">
        <v>2.6</v>
      </c>
      <c r="M48">
        <v>2.4</v>
      </c>
      <c r="N48">
        <v>1</v>
      </c>
      <c r="P48">
        <v>34</v>
      </c>
      <c r="Q48">
        <v>25</v>
      </c>
      <c r="R48">
        <v>25</v>
      </c>
      <c r="S48">
        <v>11</v>
      </c>
      <c r="T48">
        <v>20</v>
      </c>
      <c r="Y48" t="s">
        <v>624</v>
      </c>
    </row>
    <row r="49" spans="1:25">
      <c r="A49" t="s">
        <v>532</v>
      </c>
      <c r="B49" t="s">
        <v>102</v>
      </c>
      <c r="C49" t="s">
        <v>625</v>
      </c>
      <c r="D49" t="s">
        <v>19</v>
      </c>
      <c r="E49" t="s">
        <v>625</v>
      </c>
      <c r="F49" t="s">
        <v>44</v>
      </c>
      <c r="G49">
        <v>1</v>
      </c>
      <c r="H49">
        <v>1</v>
      </c>
      <c r="I49">
        <v>2015</v>
      </c>
      <c r="J49">
        <v>16.5</v>
      </c>
      <c r="K49">
        <v>2.5</v>
      </c>
      <c r="L49">
        <v>2.4</v>
      </c>
      <c r="M49">
        <v>2.4</v>
      </c>
      <c r="N49">
        <v>0</v>
      </c>
      <c r="P49">
        <v>20</v>
      </c>
      <c r="Q49">
        <v>29</v>
      </c>
      <c r="R49">
        <v>22</v>
      </c>
      <c r="S49">
        <v>27</v>
      </c>
      <c r="T49">
        <v>25</v>
      </c>
      <c r="Y49" t="s">
        <v>626</v>
      </c>
    </row>
    <row r="50" spans="1:25">
      <c r="A50" t="s">
        <v>532</v>
      </c>
      <c r="B50" t="s">
        <v>147</v>
      </c>
      <c r="C50" t="s">
        <v>627</v>
      </c>
      <c r="D50" t="s">
        <v>19</v>
      </c>
      <c r="E50" t="s">
        <v>627</v>
      </c>
      <c r="F50" t="s">
        <v>44</v>
      </c>
      <c r="G50">
        <v>1</v>
      </c>
      <c r="H50">
        <v>1</v>
      </c>
      <c r="I50">
        <v>2015</v>
      </c>
      <c r="J50">
        <v>15</v>
      </c>
      <c r="K50">
        <v>2.1</v>
      </c>
      <c r="L50">
        <v>1.6</v>
      </c>
      <c r="M50">
        <v>1</v>
      </c>
      <c r="N50">
        <v>0</v>
      </c>
      <c r="P50">
        <v>7</v>
      </c>
      <c r="Q50">
        <v>17</v>
      </c>
      <c r="R50">
        <v>23</v>
      </c>
      <c r="S50">
        <v>7</v>
      </c>
      <c r="T50">
        <v>10</v>
      </c>
      <c r="Y50" t="s">
        <v>628</v>
      </c>
    </row>
    <row r="51" spans="1:25">
      <c r="A51" t="s">
        <v>532</v>
      </c>
      <c r="B51" t="s">
        <v>147</v>
      </c>
      <c r="C51" t="s">
        <v>629</v>
      </c>
      <c r="D51" t="s">
        <v>19</v>
      </c>
      <c r="E51" t="s">
        <v>629</v>
      </c>
      <c r="F51" t="s">
        <v>44</v>
      </c>
      <c r="G51">
        <v>1</v>
      </c>
      <c r="H51">
        <v>1</v>
      </c>
      <c r="I51">
        <v>2015</v>
      </c>
      <c r="J51">
        <v>14.6</v>
      </c>
      <c r="K51">
        <v>2.4</v>
      </c>
      <c r="L51">
        <v>1.6</v>
      </c>
      <c r="M51">
        <v>1.4</v>
      </c>
      <c r="N51">
        <v>0</v>
      </c>
      <c r="P51">
        <v>5</v>
      </c>
      <c r="Q51">
        <v>8</v>
      </c>
      <c r="R51">
        <v>10.5</v>
      </c>
      <c r="S51">
        <v>11</v>
      </c>
      <c r="T51">
        <v>14</v>
      </c>
      <c r="Y51" t="s">
        <v>630</v>
      </c>
    </row>
    <row r="52" spans="1:25">
      <c r="A52" t="s">
        <v>532</v>
      </c>
      <c r="B52" t="s">
        <v>147</v>
      </c>
      <c r="C52" t="s">
        <v>631</v>
      </c>
      <c r="D52" t="s">
        <v>19</v>
      </c>
      <c r="E52" t="s">
        <v>631</v>
      </c>
      <c r="F52" t="s">
        <v>44</v>
      </c>
      <c r="G52">
        <v>1</v>
      </c>
      <c r="H52">
        <v>1</v>
      </c>
      <c r="I52">
        <v>2015</v>
      </c>
      <c r="J52">
        <v>16.5</v>
      </c>
      <c r="K52">
        <v>2.4</v>
      </c>
      <c r="L52">
        <v>2</v>
      </c>
      <c r="M52">
        <v>1.6</v>
      </c>
      <c r="N52">
        <v>0</v>
      </c>
      <c r="P52">
        <v>23</v>
      </c>
      <c r="Q52">
        <v>25</v>
      </c>
      <c r="R52">
        <v>28</v>
      </c>
      <c r="S52">
        <v>27</v>
      </c>
      <c r="T52">
        <v>14</v>
      </c>
      <c r="Y52" t="s">
        <v>632</v>
      </c>
    </row>
    <row r="53" spans="1:25">
      <c r="A53" s="27" t="s">
        <v>532</v>
      </c>
      <c r="B53" s="27" t="s">
        <v>147</v>
      </c>
      <c r="C53" s="27" t="s">
        <v>633</v>
      </c>
      <c r="D53" s="27" t="s">
        <v>19</v>
      </c>
      <c r="E53" s="27" t="s">
        <v>633</v>
      </c>
      <c r="F53" s="27" t="s">
        <v>44</v>
      </c>
      <c r="G53" s="27">
        <v>1</v>
      </c>
      <c r="H53" s="27">
        <v>1</v>
      </c>
      <c r="I53" s="27">
        <v>2015</v>
      </c>
      <c r="J53" s="27">
        <v>6</v>
      </c>
      <c r="K53" s="27">
        <v>2.4</v>
      </c>
      <c r="L53" s="27">
        <v>1.2</v>
      </c>
      <c r="M53" s="27">
        <v>1.3</v>
      </c>
      <c r="N53" s="27">
        <v>0</v>
      </c>
      <c r="O53" s="27"/>
      <c r="P53" s="27">
        <v>26</v>
      </c>
      <c r="Q53" s="27">
        <v>35</v>
      </c>
      <c r="R53" s="27">
        <v>15</v>
      </c>
      <c r="S53" s="27">
        <v>28</v>
      </c>
      <c r="T53" s="27">
        <v>18</v>
      </c>
      <c r="U53" s="27">
        <f>AVERAGE(P50:T53)</f>
        <v>17.574999999999999</v>
      </c>
      <c r="V53" s="27"/>
      <c r="W53" s="27"/>
      <c r="X53" s="27"/>
      <c r="Y53" s="27" t="s">
        <v>634</v>
      </c>
    </row>
    <row r="54" spans="1:25">
      <c r="A54" s="11" t="s">
        <v>532</v>
      </c>
      <c r="B54" s="11" t="s">
        <v>147</v>
      </c>
      <c r="C54" s="11" t="s">
        <v>635</v>
      </c>
      <c r="D54" s="11" t="s">
        <v>19</v>
      </c>
      <c r="E54" s="11" t="s">
        <v>635</v>
      </c>
      <c r="F54" s="11" t="s">
        <v>44</v>
      </c>
      <c r="G54" s="11">
        <v>1</v>
      </c>
      <c r="H54" s="11">
        <v>1</v>
      </c>
      <c r="I54" s="11">
        <v>2015</v>
      </c>
      <c r="J54" s="11">
        <v>13.5</v>
      </c>
      <c r="K54" s="11">
        <v>2.6</v>
      </c>
      <c r="L54" s="11">
        <v>1.6</v>
      </c>
      <c r="M54" s="11">
        <v>0.8</v>
      </c>
      <c r="N54" s="11">
        <v>0</v>
      </c>
      <c r="O54" s="11"/>
      <c r="P54" s="11">
        <v>6.5</v>
      </c>
      <c r="Q54" s="11">
        <v>9</v>
      </c>
      <c r="R54" s="11">
        <v>7</v>
      </c>
      <c r="S54" s="11">
        <v>7</v>
      </c>
      <c r="T54" s="11">
        <v>4</v>
      </c>
      <c r="U54" s="11"/>
      <c r="V54" s="11"/>
      <c r="W54" s="11"/>
      <c r="X54" s="11"/>
      <c r="Y54" s="11" t="s">
        <v>636</v>
      </c>
    </row>
    <row r="55" spans="1:25">
      <c r="A55" s="11" t="s">
        <v>532</v>
      </c>
      <c r="B55" s="11" t="s">
        <v>147</v>
      </c>
      <c r="C55" s="11" t="s">
        <v>637</v>
      </c>
      <c r="D55" s="11" t="s">
        <v>19</v>
      </c>
      <c r="E55" s="11" t="s">
        <v>637</v>
      </c>
      <c r="F55" s="11" t="s">
        <v>44</v>
      </c>
      <c r="G55" s="11">
        <v>1</v>
      </c>
      <c r="H55" s="11">
        <v>1</v>
      </c>
      <c r="I55" s="11">
        <v>2015</v>
      </c>
      <c r="J55" s="11">
        <v>12.5</v>
      </c>
      <c r="K55" s="11">
        <v>2.2999999999999998</v>
      </c>
      <c r="L55" s="11">
        <v>1.5</v>
      </c>
      <c r="M55" s="11">
        <v>1.5</v>
      </c>
      <c r="N55" s="11">
        <v>0</v>
      </c>
      <c r="O55" s="11"/>
      <c r="P55" s="11">
        <v>12</v>
      </c>
      <c r="Q55" s="11">
        <v>15</v>
      </c>
      <c r="R55" s="11">
        <v>18</v>
      </c>
      <c r="S55" s="11">
        <v>20</v>
      </c>
      <c r="T55" s="11">
        <v>15</v>
      </c>
      <c r="U55" s="11"/>
      <c r="V55" s="11"/>
      <c r="W55" s="11"/>
      <c r="X55" s="11"/>
      <c r="Y55" s="11" t="s">
        <v>638</v>
      </c>
    </row>
    <row r="56" spans="1:25">
      <c r="A56" s="11" t="s">
        <v>532</v>
      </c>
      <c r="B56" s="11" t="s">
        <v>147</v>
      </c>
      <c r="C56" s="11" t="s">
        <v>639</v>
      </c>
      <c r="D56" s="11" t="s">
        <v>19</v>
      </c>
      <c r="E56" s="11" t="s">
        <v>639</v>
      </c>
      <c r="F56" s="11" t="s">
        <v>44</v>
      </c>
      <c r="G56" s="11">
        <v>1</v>
      </c>
      <c r="H56" s="11">
        <v>1</v>
      </c>
      <c r="I56" s="11">
        <v>2015</v>
      </c>
      <c r="J56" s="11">
        <v>14</v>
      </c>
      <c r="K56" s="11">
        <v>2.6</v>
      </c>
      <c r="L56" s="11">
        <v>1.4</v>
      </c>
      <c r="M56" s="11">
        <v>1.6</v>
      </c>
      <c r="N56" s="11">
        <v>0</v>
      </c>
      <c r="O56" s="11"/>
      <c r="P56" s="11">
        <v>9</v>
      </c>
      <c r="Q56" s="11">
        <v>12</v>
      </c>
      <c r="R56" s="11">
        <v>5</v>
      </c>
      <c r="S56" s="11">
        <v>13</v>
      </c>
      <c r="T56" s="11">
        <v>6</v>
      </c>
      <c r="U56" s="11"/>
      <c r="V56" s="11"/>
      <c r="W56" s="11"/>
      <c r="X56" s="11"/>
      <c r="Y56" s="11" t="s">
        <v>640</v>
      </c>
    </row>
    <row r="57" spans="1:25">
      <c r="A57" s="11" t="s">
        <v>532</v>
      </c>
      <c r="B57" s="11" t="s">
        <v>147</v>
      </c>
      <c r="C57" s="11" t="s">
        <v>641</v>
      </c>
      <c r="D57" s="11" t="s">
        <v>19</v>
      </c>
      <c r="E57" s="11" t="s">
        <v>641</v>
      </c>
      <c r="F57" s="11" t="s">
        <v>44</v>
      </c>
      <c r="G57" s="11">
        <v>1</v>
      </c>
      <c r="H57" s="11">
        <v>1</v>
      </c>
      <c r="I57" s="11">
        <v>2015</v>
      </c>
      <c r="J57" s="11">
        <v>15</v>
      </c>
      <c r="K57" s="11">
        <v>2.5</v>
      </c>
      <c r="L57" s="11">
        <v>1.8</v>
      </c>
      <c r="M57" s="11">
        <v>1.4</v>
      </c>
      <c r="N57" s="11">
        <v>0</v>
      </c>
      <c r="O57" s="11"/>
      <c r="P57" s="11">
        <v>5.5</v>
      </c>
      <c r="Q57" s="11">
        <v>32.5</v>
      </c>
      <c r="R57" s="11">
        <v>13</v>
      </c>
      <c r="S57" s="11">
        <v>28</v>
      </c>
      <c r="T57" s="11">
        <v>12</v>
      </c>
      <c r="U57" s="27">
        <f>AVERAGE(P54:T57)</f>
        <v>12.475</v>
      </c>
      <c r="V57" s="11"/>
      <c r="W57" s="11"/>
      <c r="X57" s="11"/>
      <c r="Y57" s="11" t="s">
        <v>642</v>
      </c>
    </row>
    <row r="58" spans="1:25">
      <c r="A58" t="s">
        <v>532</v>
      </c>
      <c r="B58" t="s">
        <v>147</v>
      </c>
      <c r="C58" t="s">
        <v>643</v>
      </c>
      <c r="D58" t="s">
        <v>19</v>
      </c>
      <c r="E58" t="s">
        <v>643</v>
      </c>
      <c r="F58" t="s">
        <v>44</v>
      </c>
      <c r="G58">
        <v>1</v>
      </c>
      <c r="H58">
        <v>1</v>
      </c>
      <c r="I58">
        <v>2015</v>
      </c>
      <c r="J58">
        <v>19</v>
      </c>
      <c r="K58">
        <v>2.4</v>
      </c>
      <c r="L58">
        <v>1.7</v>
      </c>
      <c r="M58">
        <v>1.6</v>
      </c>
      <c r="N58">
        <v>0</v>
      </c>
      <c r="P58">
        <v>13</v>
      </c>
      <c r="Q58">
        <v>31</v>
      </c>
      <c r="R58">
        <v>7</v>
      </c>
      <c r="S58">
        <v>10</v>
      </c>
      <c r="T58">
        <v>8.5</v>
      </c>
      <c r="Y58" t="s">
        <v>644</v>
      </c>
    </row>
    <row r="59" spans="1:25">
      <c r="A59" t="s">
        <v>532</v>
      </c>
      <c r="B59" t="s">
        <v>147</v>
      </c>
      <c r="C59" t="s">
        <v>645</v>
      </c>
      <c r="D59" t="s">
        <v>19</v>
      </c>
      <c r="E59" t="s">
        <v>645</v>
      </c>
      <c r="F59" t="s">
        <v>44</v>
      </c>
      <c r="G59">
        <v>1</v>
      </c>
      <c r="H59">
        <v>1</v>
      </c>
      <c r="I59">
        <v>2015</v>
      </c>
      <c r="J59">
        <v>13</v>
      </c>
      <c r="K59">
        <v>2.5</v>
      </c>
      <c r="L59">
        <v>0.6</v>
      </c>
      <c r="M59">
        <v>0.8</v>
      </c>
      <c r="N59">
        <v>0</v>
      </c>
      <c r="P59">
        <v>3</v>
      </c>
      <c r="Q59">
        <v>3</v>
      </c>
      <c r="R59">
        <v>7</v>
      </c>
      <c r="S59">
        <v>9</v>
      </c>
      <c r="T59">
        <v>3</v>
      </c>
      <c r="Y59" t="s">
        <v>646</v>
      </c>
    </row>
    <row r="60" spans="1:25">
      <c r="A60" t="s">
        <v>532</v>
      </c>
      <c r="B60" t="s">
        <v>147</v>
      </c>
      <c r="C60" t="s">
        <v>157</v>
      </c>
      <c r="D60" t="s">
        <v>19</v>
      </c>
      <c r="E60" t="s">
        <v>157</v>
      </c>
      <c r="F60" t="s">
        <v>44</v>
      </c>
      <c r="G60">
        <v>0</v>
      </c>
      <c r="H60">
        <v>0</v>
      </c>
      <c r="I60">
        <v>2015</v>
      </c>
      <c r="Y60" t="s">
        <v>647</v>
      </c>
    </row>
    <row r="61" spans="1:25">
      <c r="A61" t="s">
        <v>532</v>
      </c>
      <c r="B61" t="s">
        <v>147</v>
      </c>
      <c r="C61" t="s">
        <v>648</v>
      </c>
      <c r="D61" t="s">
        <v>19</v>
      </c>
      <c r="E61" t="s">
        <v>648</v>
      </c>
      <c r="F61" t="s">
        <v>44</v>
      </c>
      <c r="G61">
        <v>1</v>
      </c>
      <c r="H61">
        <v>1</v>
      </c>
      <c r="I61">
        <v>2015</v>
      </c>
      <c r="J61">
        <v>15.5</v>
      </c>
      <c r="K61">
        <v>3</v>
      </c>
      <c r="L61">
        <v>1.4</v>
      </c>
      <c r="M61">
        <v>1.2</v>
      </c>
      <c r="N61">
        <v>0</v>
      </c>
      <c r="P61">
        <v>58</v>
      </c>
      <c r="Q61">
        <v>29</v>
      </c>
      <c r="R61">
        <v>16</v>
      </c>
      <c r="S61">
        <v>39</v>
      </c>
      <c r="T61">
        <v>42</v>
      </c>
      <c r="U61">
        <v>18.559999999999999</v>
      </c>
      <c r="Y61" t="s">
        <v>649</v>
      </c>
    </row>
    <row r="62" spans="1:25">
      <c r="A62" s="11" t="s">
        <v>532</v>
      </c>
      <c r="B62" s="11" t="s">
        <v>147</v>
      </c>
      <c r="C62" s="11" t="s">
        <v>650</v>
      </c>
      <c r="D62" s="11" t="s">
        <v>19</v>
      </c>
      <c r="E62" s="11" t="s">
        <v>650</v>
      </c>
      <c r="F62" s="11" t="s">
        <v>44</v>
      </c>
      <c r="G62" s="11">
        <v>1</v>
      </c>
      <c r="H62" s="11">
        <v>1</v>
      </c>
      <c r="I62" s="11">
        <v>2015</v>
      </c>
      <c r="J62" s="11">
        <v>9</v>
      </c>
      <c r="K62" s="11">
        <v>2</v>
      </c>
      <c r="L62" s="11">
        <v>0.4</v>
      </c>
      <c r="M62" s="11">
        <v>0.4</v>
      </c>
      <c r="N62" s="11">
        <v>0</v>
      </c>
      <c r="O62" s="11"/>
      <c r="P62" s="11">
        <v>50</v>
      </c>
      <c r="Q62" s="11">
        <v>45</v>
      </c>
      <c r="R62" s="11">
        <v>8</v>
      </c>
      <c r="S62" s="11">
        <v>7</v>
      </c>
      <c r="T62" s="11">
        <v>9</v>
      </c>
      <c r="U62" s="11"/>
      <c r="V62" s="11"/>
      <c r="W62" s="11"/>
      <c r="X62" s="11"/>
      <c r="Y62" s="11" t="s">
        <v>644</v>
      </c>
    </row>
    <row r="63" spans="1:25">
      <c r="A63" s="11" t="s">
        <v>532</v>
      </c>
      <c r="B63" s="11" t="s">
        <v>147</v>
      </c>
      <c r="C63" s="11" t="s">
        <v>651</v>
      </c>
      <c r="D63" s="11" t="s">
        <v>19</v>
      </c>
      <c r="E63" s="11" t="s">
        <v>651</v>
      </c>
      <c r="F63" s="11" t="s">
        <v>44</v>
      </c>
      <c r="G63" s="11">
        <v>1</v>
      </c>
      <c r="H63" s="11">
        <v>1</v>
      </c>
      <c r="I63" s="11">
        <v>2015</v>
      </c>
      <c r="J63" s="11">
        <v>17</v>
      </c>
      <c r="K63" s="11">
        <v>2.4</v>
      </c>
      <c r="L63" s="11">
        <v>0.9</v>
      </c>
      <c r="M63" s="11">
        <v>1.2</v>
      </c>
      <c r="N63" s="11">
        <v>0</v>
      </c>
      <c r="O63" s="11"/>
      <c r="P63" s="11">
        <v>19</v>
      </c>
      <c r="Q63" s="11">
        <v>11</v>
      </c>
      <c r="R63" s="11">
        <v>10</v>
      </c>
      <c r="S63" s="11">
        <v>8</v>
      </c>
      <c r="T63" s="11">
        <v>10</v>
      </c>
      <c r="U63" s="11"/>
      <c r="V63" s="11"/>
      <c r="W63" s="11"/>
      <c r="X63" s="11" t="s">
        <v>652</v>
      </c>
      <c r="Y63" s="11" t="s">
        <v>646</v>
      </c>
    </row>
    <row r="64" spans="1:25">
      <c r="A64" s="11" t="s">
        <v>532</v>
      </c>
      <c r="B64" s="11" t="s">
        <v>147</v>
      </c>
      <c r="C64" s="11" t="s">
        <v>653</v>
      </c>
      <c r="D64" s="11" t="s">
        <v>19</v>
      </c>
      <c r="E64" s="11" t="s">
        <v>653</v>
      </c>
      <c r="F64" s="11" t="s">
        <v>44</v>
      </c>
      <c r="G64" s="11">
        <v>1</v>
      </c>
      <c r="H64" s="11">
        <v>1</v>
      </c>
      <c r="I64" s="11">
        <v>2015</v>
      </c>
      <c r="J64" s="11">
        <v>15</v>
      </c>
      <c r="K64" s="11">
        <v>2.6</v>
      </c>
      <c r="L64" s="11">
        <v>0.9</v>
      </c>
      <c r="M64" s="11">
        <v>0.8</v>
      </c>
      <c r="N64" s="11">
        <v>0</v>
      </c>
      <c r="O64" s="11"/>
      <c r="P64" s="11">
        <v>11</v>
      </c>
      <c r="Q64" s="11">
        <v>3</v>
      </c>
      <c r="R64" s="11">
        <v>5</v>
      </c>
      <c r="S64" s="11">
        <v>6.5</v>
      </c>
      <c r="T64" s="11">
        <v>7</v>
      </c>
      <c r="U64" s="11"/>
      <c r="V64" s="11"/>
      <c r="W64" s="11"/>
      <c r="X64" s="11"/>
      <c r="Y64" s="11" t="s">
        <v>654</v>
      </c>
    </row>
    <row r="65" spans="1:25">
      <c r="A65" s="11" t="s">
        <v>532</v>
      </c>
      <c r="B65" s="11" t="s">
        <v>147</v>
      </c>
      <c r="C65" s="11" t="s">
        <v>655</v>
      </c>
      <c r="D65" s="11" t="s">
        <v>19</v>
      </c>
      <c r="E65" s="11" t="s">
        <v>655</v>
      </c>
      <c r="F65" s="11" t="s">
        <v>44</v>
      </c>
      <c r="G65" s="11">
        <v>1</v>
      </c>
      <c r="H65" s="11">
        <v>1</v>
      </c>
      <c r="I65" s="11">
        <v>2015</v>
      </c>
      <c r="J65" s="11">
        <v>17.5</v>
      </c>
      <c r="K65" s="11">
        <v>3.2</v>
      </c>
      <c r="L65" s="11">
        <v>1.6</v>
      </c>
      <c r="M65" s="11">
        <v>0.9</v>
      </c>
      <c r="N65" s="11">
        <v>0</v>
      </c>
      <c r="O65" s="11"/>
      <c r="P65" s="11">
        <v>29</v>
      </c>
      <c r="Q65" s="11">
        <v>76</v>
      </c>
      <c r="R65" s="11">
        <v>48</v>
      </c>
      <c r="S65" s="11">
        <v>51</v>
      </c>
      <c r="T65" s="11">
        <v>35</v>
      </c>
      <c r="U65" s="27">
        <f>AVERAGE(P62:T65)</f>
        <v>22.425000000000001</v>
      </c>
      <c r="V65" s="11"/>
      <c r="W65" s="11"/>
      <c r="X65" s="11"/>
      <c r="Y65" s="11" t="s">
        <v>656</v>
      </c>
    </row>
    <row r="66" spans="1:25">
      <c r="A66" t="s">
        <v>532</v>
      </c>
      <c r="B66" t="s">
        <v>147</v>
      </c>
      <c r="C66" t="s">
        <v>169</v>
      </c>
      <c r="D66" t="s">
        <v>19</v>
      </c>
      <c r="E66" t="s">
        <v>169</v>
      </c>
      <c r="F66" t="s">
        <v>44</v>
      </c>
      <c r="G66">
        <v>1</v>
      </c>
      <c r="H66">
        <v>1</v>
      </c>
      <c r="I66">
        <v>2015</v>
      </c>
      <c r="J66">
        <v>12.5</v>
      </c>
      <c r="K66">
        <v>2.6</v>
      </c>
      <c r="L66">
        <v>0.7</v>
      </c>
      <c r="M66">
        <v>0.8</v>
      </c>
      <c r="N66">
        <v>0</v>
      </c>
      <c r="P66">
        <v>10</v>
      </c>
      <c r="Q66">
        <v>16</v>
      </c>
      <c r="R66">
        <v>4</v>
      </c>
      <c r="S66">
        <v>4</v>
      </c>
      <c r="T66">
        <v>3.5</v>
      </c>
      <c r="Y66" t="s">
        <v>657</v>
      </c>
    </row>
    <row r="67" spans="1:25">
      <c r="A67" t="s">
        <v>532</v>
      </c>
      <c r="B67" t="s">
        <v>147</v>
      </c>
      <c r="C67" t="s">
        <v>167</v>
      </c>
      <c r="D67" t="s">
        <v>19</v>
      </c>
      <c r="E67" t="s">
        <v>167</v>
      </c>
      <c r="F67" t="s">
        <v>44</v>
      </c>
      <c r="G67">
        <v>1</v>
      </c>
      <c r="H67">
        <v>1</v>
      </c>
      <c r="I67">
        <v>2015</v>
      </c>
      <c r="J67">
        <v>10.5</v>
      </c>
      <c r="K67">
        <v>2.2999999999999998</v>
      </c>
      <c r="L67">
        <v>1.4</v>
      </c>
      <c r="M67">
        <v>1.8</v>
      </c>
      <c r="N67">
        <v>0</v>
      </c>
      <c r="P67">
        <v>2</v>
      </c>
      <c r="Q67">
        <v>2</v>
      </c>
      <c r="R67">
        <v>2</v>
      </c>
      <c r="S67">
        <v>3</v>
      </c>
      <c r="T67">
        <v>9</v>
      </c>
      <c r="Y67" t="s">
        <v>658</v>
      </c>
    </row>
    <row r="68" spans="1:25">
      <c r="A68" t="s">
        <v>532</v>
      </c>
      <c r="B68" t="s">
        <v>147</v>
      </c>
      <c r="C68" t="s">
        <v>171</v>
      </c>
      <c r="D68" t="s">
        <v>19</v>
      </c>
      <c r="E68" t="s">
        <v>171</v>
      </c>
      <c r="F68" t="s">
        <v>44</v>
      </c>
      <c r="G68">
        <v>1</v>
      </c>
      <c r="H68">
        <v>1</v>
      </c>
      <c r="I68">
        <v>2015</v>
      </c>
      <c r="J68">
        <v>12</v>
      </c>
      <c r="K68">
        <v>2.2999999999999998</v>
      </c>
      <c r="L68">
        <v>1.4</v>
      </c>
      <c r="M68">
        <v>0.8</v>
      </c>
      <c r="N68">
        <v>0</v>
      </c>
      <c r="P68">
        <v>72</v>
      </c>
      <c r="Q68">
        <v>53</v>
      </c>
      <c r="R68">
        <v>48</v>
      </c>
      <c r="S68">
        <v>37</v>
      </c>
      <c r="T68">
        <v>65</v>
      </c>
      <c r="Y68" t="s">
        <v>659</v>
      </c>
    </row>
    <row r="69" spans="1:25">
      <c r="A69" t="s">
        <v>532</v>
      </c>
      <c r="B69" t="s">
        <v>147</v>
      </c>
      <c r="C69" t="s">
        <v>660</v>
      </c>
      <c r="D69" t="s">
        <v>19</v>
      </c>
      <c r="E69" t="s">
        <v>660</v>
      </c>
      <c r="F69" t="s">
        <v>44</v>
      </c>
      <c r="G69">
        <v>1</v>
      </c>
      <c r="H69">
        <v>1</v>
      </c>
      <c r="I69">
        <v>2015</v>
      </c>
      <c r="J69">
        <v>13.5</v>
      </c>
      <c r="K69">
        <v>2.6</v>
      </c>
      <c r="L69">
        <v>1.4</v>
      </c>
      <c r="M69">
        <v>1.6</v>
      </c>
      <c r="N69">
        <v>0</v>
      </c>
      <c r="P69">
        <v>3</v>
      </c>
      <c r="Q69">
        <v>3</v>
      </c>
      <c r="R69">
        <v>3</v>
      </c>
      <c r="S69">
        <v>14</v>
      </c>
      <c r="T69">
        <v>11</v>
      </c>
      <c r="U69" s="27">
        <f>AVERAGE(P66:T69)</f>
        <v>18.225000000000001</v>
      </c>
      <c r="Y69" t="s">
        <v>661</v>
      </c>
    </row>
    <row r="70" spans="1:25">
      <c r="A70" s="11" t="s">
        <v>532</v>
      </c>
      <c r="B70" s="11" t="s">
        <v>241</v>
      </c>
      <c r="C70" s="11" t="s">
        <v>662</v>
      </c>
      <c r="D70" s="11" t="s">
        <v>19</v>
      </c>
      <c r="E70" s="11" t="s">
        <v>662</v>
      </c>
      <c r="F70" s="11" t="s">
        <v>44</v>
      </c>
      <c r="G70" s="11">
        <v>1</v>
      </c>
      <c r="H70" s="11">
        <v>1</v>
      </c>
      <c r="I70" s="11">
        <v>2015</v>
      </c>
      <c r="J70" s="11">
        <v>18</v>
      </c>
      <c r="K70" s="11">
        <v>2.5</v>
      </c>
      <c r="L70" s="11">
        <v>2.1</v>
      </c>
      <c r="M70" s="11">
        <v>1.8</v>
      </c>
      <c r="N70" s="11">
        <v>0</v>
      </c>
      <c r="O70" s="11"/>
      <c r="P70" s="11">
        <v>35</v>
      </c>
      <c r="Q70" s="11">
        <v>33</v>
      </c>
      <c r="R70" s="11">
        <v>20</v>
      </c>
      <c r="S70" s="11">
        <v>32</v>
      </c>
      <c r="T70" s="11">
        <v>30</v>
      </c>
      <c r="U70" s="11">
        <f>AVERAGE(P70:T70)</f>
        <v>30</v>
      </c>
      <c r="V70" s="11"/>
      <c r="W70" s="11"/>
      <c r="X70" s="11"/>
      <c r="Y70" s="11" t="s">
        <v>663</v>
      </c>
    </row>
    <row r="71" spans="1:25">
      <c r="A71" s="11" t="s">
        <v>532</v>
      </c>
      <c r="B71" s="11" t="s">
        <v>241</v>
      </c>
      <c r="C71" s="11" t="s">
        <v>242</v>
      </c>
      <c r="D71" s="11" t="s">
        <v>19</v>
      </c>
      <c r="E71" s="11" t="s">
        <v>242</v>
      </c>
      <c r="F71" s="11" t="s">
        <v>44</v>
      </c>
      <c r="G71" s="11">
        <v>0</v>
      </c>
      <c r="H71" s="11">
        <v>0</v>
      </c>
      <c r="I71" s="11">
        <v>2015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11" t="s">
        <v>532</v>
      </c>
      <c r="B72" s="11" t="s">
        <v>241</v>
      </c>
      <c r="C72" s="11" t="s">
        <v>242</v>
      </c>
      <c r="D72" s="11" t="s">
        <v>19</v>
      </c>
      <c r="E72" s="11" t="s">
        <v>242</v>
      </c>
      <c r="F72" s="11" t="s">
        <v>44</v>
      </c>
      <c r="G72" s="11">
        <v>0</v>
      </c>
      <c r="H72" s="11">
        <v>0</v>
      </c>
      <c r="I72" s="11">
        <v>2015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>
      <c r="A73" t="s">
        <v>532</v>
      </c>
      <c r="B73" t="s">
        <v>241</v>
      </c>
      <c r="C73" t="s">
        <v>527</v>
      </c>
      <c r="D73" t="s">
        <v>19</v>
      </c>
      <c r="E73" t="s">
        <v>527</v>
      </c>
      <c r="F73" t="s">
        <v>44</v>
      </c>
      <c r="G73">
        <v>1</v>
      </c>
      <c r="H73">
        <v>1</v>
      </c>
      <c r="I73">
        <v>2015</v>
      </c>
      <c r="J73">
        <v>8.5</v>
      </c>
      <c r="K73">
        <v>1.9</v>
      </c>
      <c r="L73">
        <v>0.8</v>
      </c>
      <c r="M73">
        <v>0.9</v>
      </c>
      <c r="N73">
        <v>3</v>
      </c>
      <c r="P73">
        <v>48.5</v>
      </c>
      <c r="Q73">
        <v>66</v>
      </c>
      <c r="R73">
        <v>75</v>
      </c>
      <c r="S73">
        <v>27</v>
      </c>
      <c r="T73">
        <v>83</v>
      </c>
      <c r="Y73" t="s">
        <v>664</v>
      </c>
    </row>
    <row r="74" spans="1:25">
      <c r="A74" t="s">
        <v>532</v>
      </c>
      <c r="B74" t="s">
        <v>241</v>
      </c>
      <c r="C74" t="s">
        <v>528</v>
      </c>
      <c r="D74" t="s">
        <v>19</v>
      </c>
      <c r="E74" t="s">
        <v>528</v>
      </c>
      <c r="F74" t="s">
        <v>44</v>
      </c>
      <c r="G74">
        <v>1</v>
      </c>
      <c r="H74">
        <v>1</v>
      </c>
      <c r="I74">
        <v>2015</v>
      </c>
      <c r="J74">
        <v>18</v>
      </c>
      <c r="K74">
        <v>2.7</v>
      </c>
      <c r="L74">
        <v>1.1000000000000001</v>
      </c>
      <c r="M74">
        <v>1.2</v>
      </c>
      <c r="N74">
        <v>0</v>
      </c>
      <c r="P74">
        <v>24</v>
      </c>
      <c r="Q74">
        <v>32</v>
      </c>
      <c r="R74">
        <v>38</v>
      </c>
      <c r="S74">
        <v>24</v>
      </c>
      <c r="T74">
        <v>39</v>
      </c>
      <c r="Y74" t="s">
        <v>665</v>
      </c>
    </row>
    <row r="75" spans="1:25">
      <c r="A75" t="s">
        <v>532</v>
      </c>
      <c r="B75" t="s">
        <v>241</v>
      </c>
      <c r="C75" t="s">
        <v>529</v>
      </c>
      <c r="D75" t="s">
        <v>19</v>
      </c>
      <c r="E75" t="s">
        <v>529</v>
      </c>
      <c r="F75" t="s">
        <v>44</v>
      </c>
      <c r="G75">
        <v>1</v>
      </c>
      <c r="H75">
        <v>1</v>
      </c>
      <c r="I75">
        <v>2015</v>
      </c>
      <c r="J75">
        <v>18</v>
      </c>
      <c r="K75">
        <v>2.4</v>
      </c>
      <c r="L75">
        <v>1.4</v>
      </c>
      <c r="M75">
        <v>1.3</v>
      </c>
      <c r="N75">
        <v>0</v>
      </c>
      <c r="P75">
        <v>34</v>
      </c>
      <c r="Q75">
        <v>67</v>
      </c>
      <c r="R75">
        <v>58</v>
      </c>
      <c r="S75">
        <v>51</v>
      </c>
      <c r="T75">
        <v>65</v>
      </c>
      <c r="U75">
        <f>AVERAGE(P73:T75)</f>
        <v>48.766666666666666</v>
      </c>
      <c r="Y75" t="s">
        <v>666</v>
      </c>
    </row>
    <row r="76" spans="1:25">
      <c r="A76" s="11" t="s">
        <v>532</v>
      </c>
      <c r="B76" s="11" t="s">
        <v>241</v>
      </c>
      <c r="C76" s="11" t="s">
        <v>186</v>
      </c>
      <c r="D76" s="11" t="s">
        <v>19</v>
      </c>
      <c r="E76" s="11" t="s">
        <v>530</v>
      </c>
      <c r="F76" s="11" t="s">
        <v>44</v>
      </c>
      <c r="G76" s="11"/>
      <c r="H76" s="11"/>
      <c r="I76" s="11">
        <v>2015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>
      <c r="A77" s="11" t="s">
        <v>532</v>
      </c>
      <c r="B77" s="11" t="s">
        <v>241</v>
      </c>
      <c r="C77" s="11" t="s">
        <v>186</v>
      </c>
      <c r="D77" s="11" t="s">
        <v>19</v>
      </c>
      <c r="E77" s="11" t="s">
        <v>667</v>
      </c>
      <c r="F77" s="11" t="s">
        <v>44</v>
      </c>
      <c r="G77" s="11"/>
      <c r="H77" s="11"/>
      <c r="I77" s="11">
        <v>2015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>
      <c r="A78" s="11" t="s">
        <v>532</v>
      </c>
      <c r="B78" s="11" t="s">
        <v>241</v>
      </c>
      <c r="C78" s="11" t="s">
        <v>186</v>
      </c>
      <c r="D78" s="11" t="s">
        <v>19</v>
      </c>
      <c r="E78" s="11" t="s">
        <v>668</v>
      </c>
      <c r="F78" s="11" t="s">
        <v>44</v>
      </c>
      <c r="G78" s="11"/>
      <c r="H78" s="11"/>
      <c r="I78" s="11">
        <v>2015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1" t="s">
        <v>532</v>
      </c>
      <c r="B79" s="11" t="s">
        <v>102</v>
      </c>
      <c r="C79" s="11" t="s">
        <v>669</v>
      </c>
      <c r="D79" s="11" t="s">
        <v>19</v>
      </c>
      <c r="E79" s="11" t="s">
        <v>670</v>
      </c>
      <c r="F79" s="11" t="s">
        <v>44</v>
      </c>
      <c r="G79" s="11"/>
      <c r="H79" s="11"/>
      <c r="I79" s="11" t="s">
        <v>671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 t="s">
        <v>672</v>
      </c>
    </row>
    <row r="80" spans="1:25">
      <c r="A80" s="11" t="s">
        <v>532</v>
      </c>
      <c r="B80" s="11" t="s">
        <v>102</v>
      </c>
      <c r="C80" s="11" t="s">
        <v>669</v>
      </c>
      <c r="D80" s="11" t="s">
        <v>19</v>
      </c>
      <c r="E80" s="11" t="s">
        <v>673</v>
      </c>
      <c r="F80" s="11" t="s">
        <v>44</v>
      </c>
      <c r="G80" s="11"/>
      <c r="H80" s="11"/>
      <c r="I80" s="11" t="s">
        <v>671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 t="s">
        <v>674</v>
      </c>
    </row>
    <row r="81" spans="1:25">
      <c r="A81" s="11" t="s">
        <v>532</v>
      </c>
      <c r="B81" s="11" t="s">
        <v>102</v>
      </c>
      <c r="C81" s="11" t="s">
        <v>669</v>
      </c>
      <c r="D81" s="11" t="s">
        <v>19</v>
      </c>
      <c r="E81" s="11" t="s">
        <v>675</v>
      </c>
      <c r="F81" s="11" t="s">
        <v>44</v>
      </c>
      <c r="G81" s="11"/>
      <c r="H81" s="11"/>
      <c r="I81" s="11" t="s">
        <v>671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 t="s">
        <v>676</v>
      </c>
    </row>
    <row r="82" spans="1:25">
      <c r="A82" t="s">
        <v>532</v>
      </c>
      <c r="B82" t="s">
        <v>102</v>
      </c>
      <c r="C82" t="s">
        <v>677</v>
      </c>
      <c r="D82" t="s">
        <v>19</v>
      </c>
      <c r="E82" t="s">
        <v>678</v>
      </c>
      <c r="F82" t="s">
        <v>44</v>
      </c>
      <c r="I82" t="s">
        <v>671</v>
      </c>
      <c r="Y82" t="s">
        <v>679</v>
      </c>
    </row>
    <row r="83" spans="1:25">
      <c r="A83" t="s">
        <v>532</v>
      </c>
      <c r="B83" t="s">
        <v>102</v>
      </c>
      <c r="C83" t="s">
        <v>677</v>
      </c>
      <c r="D83" t="s">
        <v>19</v>
      </c>
      <c r="E83" t="s">
        <v>680</v>
      </c>
      <c r="F83" t="s">
        <v>44</v>
      </c>
      <c r="I83" t="s">
        <v>671</v>
      </c>
      <c r="Y83" t="s">
        <v>681</v>
      </c>
    </row>
    <row r="84" spans="1:25">
      <c r="A84" t="s">
        <v>532</v>
      </c>
      <c r="B84" t="s">
        <v>102</v>
      </c>
      <c r="C84" t="s">
        <v>677</v>
      </c>
      <c r="D84" t="s">
        <v>19</v>
      </c>
      <c r="E84" t="s">
        <v>682</v>
      </c>
      <c r="F84" t="s">
        <v>44</v>
      </c>
      <c r="I84" t="s">
        <v>671</v>
      </c>
      <c r="Y84" t="s">
        <v>683</v>
      </c>
    </row>
    <row r="85" spans="1:25">
      <c r="A85" s="11" t="s">
        <v>532</v>
      </c>
      <c r="B85" s="11" t="s">
        <v>102</v>
      </c>
      <c r="C85" s="11" t="s">
        <v>684</v>
      </c>
      <c r="D85" s="11" t="s">
        <v>19</v>
      </c>
      <c r="E85" s="11" t="s">
        <v>685</v>
      </c>
      <c r="F85" s="11" t="s">
        <v>44</v>
      </c>
      <c r="G85" s="11"/>
      <c r="H85" s="11"/>
      <c r="I85" s="11" t="s">
        <v>671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 t="s">
        <v>686</v>
      </c>
    </row>
    <row r="86" spans="1:25">
      <c r="A86" s="11" t="s">
        <v>532</v>
      </c>
      <c r="B86" s="11" t="s">
        <v>102</v>
      </c>
      <c r="C86" s="11" t="s">
        <v>684</v>
      </c>
      <c r="D86" s="11" t="s">
        <v>19</v>
      </c>
      <c r="E86" s="11" t="s">
        <v>687</v>
      </c>
      <c r="F86" s="11" t="s">
        <v>44</v>
      </c>
      <c r="G86" s="11"/>
      <c r="H86" s="11"/>
      <c r="I86" s="11" t="s">
        <v>671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 t="s">
        <v>688</v>
      </c>
    </row>
    <row r="87" spans="1:25">
      <c r="A87" s="11" t="s">
        <v>532</v>
      </c>
      <c r="B87" s="11" t="s">
        <v>102</v>
      </c>
      <c r="C87" s="11" t="s">
        <v>684</v>
      </c>
      <c r="D87" s="11" t="s">
        <v>19</v>
      </c>
      <c r="E87" s="11" t="s">
        <v>689</v>
      </c>
      <c r="F87" s="11" t="s">
        <v>44</v>
      </c>
      <c r="G87" s="11"/>
      <c r="H87" s="11"/>
      <c r="I87" s="11" t="s">
        <v>671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 t="s">
        <v>690</v>
      </c>
    </row>
    <row r="88" spans="1:25">
      <c r="A88" t="s">
        <v>532</v>
      </c>
      <c r="B88" t="s">
        <v>102</v>
      </c>
      <c r="C88" t="s">
        <v>691</v>
      </c>
      <c r="D88" t="s">
        <v>19</v>
      </c>
      <c r="E88" t="s">
        <v>692</v>
      </c>
      <c r="F88" t="s">
        <v>44</v>
      </c>
      <c r="I88" t="s">
        <v>671</v>
      </c>
      <c r="Y88" t="s">
        <v>693</v>
      </c>
    </row>
    <row r="89" spans="1:25">
      <c r="A89" s="11" t="s">
        <v>532</v>
      </c>
      <c r="B89" s="11" t="s">
        <v>102</v>
      </c>
      <c r="C89" s="11" t="s">
        <v>468</v>
      </c>
      <c r="D89" s="11" t="s">
        <v>19</v>
      </c>
      <c r="E89" s="11" t="s">
        <v>694</v>
      </c>
      <c r="F89" s="11" t="s">
        <v>44</v>
      </c>
      <c r="G89" s="11"/>
      <c r="H89" s="11"/>
      <c r="I89" s="11" t="s">
        <v>671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 t="s">
        <v>695</v>
      </c>
    </row>
    <row r="90" spans="1:25">
      <c r="A90" s="11" t="s">
        <v>532</v>
      </c>
      <c r="B90" s="11" t="s">
        <v>102</v>
      </c>
      <c r="C90" s="11" t="s">
        <v>468</v>
      </c>
      <c r="D90" s="11" t="s">
        <v>19</v>
      </c>
      <c r="E90" s="11" t="s">
        <v>696</v>
      </c>
      <c r="F90" s="11" t="s">
        <v>44</v>
      </c>
      <c r="G90" s="11"/>
      <c r="H90" s="11"/>
      <c r="I90" s="11" t="s">
        <v>671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 t="s">
        <v>697</v>
      </c>
    </row>
    <row r="91" spans="1:25">
      <c r="A91" s="11" t="s">
        <v>532</v>
      </c>
      <c r="B91" s="11" t="s">
        <v>102</v>
      </c>
      <c r="C91" s="11" t="s">
        <v>468</v>
      </c>
      <c r="D91" s="11" t="s">
        <v>19</v>
      </c>
      <c r="E91" s="11" t="s">
        <v>698</v>
      </c>
      <c r="F91" s="11" t="s">
        <v>44</v>
      </c>
      <c r="G91" s="11"/>
      <c r="H91" s="11"/>
      <c r="I91" s="11" t="s">
        <v>671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 t="s">
        <v>699</v>
      </c>
    </row>
    <row r="92" spans="1:25">
      <c r="A92" t="s">
        <v>532</v>
      </c>
      <c r="B92" t="s">
        <v>102</v>
      </c>
      <c r="C92" t="s">
        <v>692</v>
      </c>
      <c r="D92" t="s">
        <v>19</v>
      </c>
      <c r="E92" t="s">
        <v>692</v>
      </c>
      <c r="F92" t="s">
        <v>44</v>
      </c>
      <c r="G92">
        <v>1</v>
      </c>
      <c r="H92">
        <v>1</v>
      </c>
      <c r="I92" t="s">
        <v>671</v>
      </c>
      <c r="J92">
        <v>10.5</v>
      </c>
      <c r="K92">
        <v>2.2000000000000002</v>
      </c>
      <c r="L92">
        <v>1.1000000000000001</v>
      </c>
      <c r="M92">
        <v>1</v>
      </c>
      <c r="N92">
        <v>1</v>
      </c>
      <c r="P92">
        <v>22.8</v>
      </c>
      <c r="Q92">
        <v>22</v>
      </c>
      <c r="R92">
        <v>5.0999999999999996</v>
      </c>
      <c r="S92">
        <v>0</v>
      </c>
      <c r="T92">
        <v>0</v>
      </c>
      <c r="Y92" t="s">
        <v>700</v>
      </c>
    </row>
    <row r="93" spans="1:25">
      <c r="A93" t="s">
        <v>532</v>
      </c>
      <c r="B93" t="s">
        <v>102</v>
      </c>
      <c r="C93" t="s">
        <v>701</v>
      </c>
      <c r="D93" t="s">
        <v>19</v>
      </c>
      <c r="E93" t="s">
        <v>701</v>
      </c>
      <c r="F93" t="s">
        <v>44</v>
      </c>
      <c r="G93">
        <v>1</v>
      </c>
      <c r="H93">
        <v>1</v>
      </c>
      <c r="I93" t="s">
        <v>671</v>
      </c>
      <c r="J93">
        <v>11</v>
      </c>
      <c r="K93">
        <v>2</v>
      </c>
      <c r="L93">
        <v>0.7</v>
      </c>
      <c r="M93">
        <v>0.8</v>
      </c>
      <c r="N93">
        <v>0</v>
      </c>
      <c r="P93">
        <v>4.5</v>
      </c>
      <c r="Q93">
        <v>6</v>
      </c>
      <c r="R93">
        <v>10</v>
      </c>
      <c r="S93">
        <v>13</v>
      </c>
      <c r="T93">
        <v>3</v>
      </c>
      <c r="U93">
        <f>AVERAGE(P92:T93)</f>
        <v>8.64</v>
      </c>
      <c r="Y93" t="s">
        <v>702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404040"/>
  </sheetPr>
  <dimension ref="A1:J14"/>
  <sheetViews>
    <sheetView zoomScaleNormal="100" workbookViewId="0">
      <selection activeCell="A3" sqref="A3:A6"/>
    </sheetView>
  </sheetViews>
  <sheetFormatPr baseColWidth="10" defaultColWidth="8.83203125" defaultRowHeight="15"/>
  <cols>
    <col min="1" max="10" width="10.33203125" style="215" customWidth="1"/>
    <col min="11" max="1024" width="8.6640625" style="215" customWidth="1"/>
    <col min="1025" max="16384" width="8.83203125" style="215"/>
  </cols>
  <sheetData>
    <row r="1" spans="1:10">
      <c r="A1" s="232" t="s">
        <v>1279</v>
      </c>
    </row>
    <row r="3" spans="1:10">
      <c r="A3" s="233" t="s">
        <v>1276</v>
      </c>
    </row>
    <row r="4" spans="1:10">
      <c r="A4" s="233" t="s">
        <v>1277</v>
      </c>
    </row>
    <row r="5" spans="1:10">
      <c r="A5" s="234" t="s">
        <v>1278</v>
      </c>
    </row>
    <row r="6" spans="1:10">
      <c r="A6" s="234" t="s">
        <v>1265</v>
      </c>
    </row>
    <row r="8" spans="1:10" ht="16" thickBot="1">
      <c r="A8" s="234"/>
      <c r="B8" s="234"/>
      <c r="C8" s="234"/>
      <c r="D8" s="234"/>
      <c r="E8" s="235" t="s">
        <v>267</v>
      </c>
      <c r="F8" s="234"/>
      <c r="G8" s="234"/>
      <c r="H8" s="234"/>
      <c r="I8" s="234"/>
      <c r="J8" s="234"/>
    </row>
    <row r="9" spans="1:10" ht="71" thickBot="1">
      <c r="A9" s="211" t="s">
        <v>1089</v>
      </c>
      <c r="B9" s="211" t="s">
        <v>1072</v>
      </c>
      <c r="C9" s="210" t="s">
        <v>1094</v>
      </c>
      <c r="D9" s="211" t="s">
        <v>1073</v>
      </c>
      <c r="E9" s="211" t="s">
        <v>1074</v>
      </c>
      <c r="F9" s="210" t="s">
        <v>1090</v>
      </c>
      <c r="G9" s="211" t="s">
        <v>1074</v>
      </c>
      <c r="H9" s="211" t="s">
        <v>1074</v>
      </c>
      <c r="I9" s="211" t="s">
        <v>1075</v>
      </c>
      <c r="J9" s="211" t="s">
        <v>1076</v>
      </c>
    </row>
    <row r="10" spans="1:10" ht="71" thickBot="1">
      <c r="A10" s="210" t="s">
        <v>1091</v>
      </c>
      <c r="B10" s="211" t="s">
        <v>1097</v>
      </c>
      <c r="C10" s="210" t="s">
        <v>889</v>
      </c>
      <c r="D10" s="211" t="s">
        <v>1077</v>
      </c>
      <c r="E10" s="211" t="s">
        <v>1073</v>
      </c>
      <c r="F10" s="211" t="s">
        <v>1073</v>
      </c>
      <c r="G10" s="211" t="s">
        <v>1074</v>
      </c>
      <c r="H10" s="211" t="s">
        <v>1074</v>
      </c>
      <c r="I10" s="210" t="s">
        <v>1095</v>
      </c>
      <c r="J10" s="236" t="s">
        <v>1078</v>
      </c>
    </row>
    <row r="11" spans="1:10" ht="71" thickBot="1">
      <c r="A11" s="210" t="s">
        <v>1092</v>
      </c>
      <c r="B11" s="211" t="s">
        <v>1079</v>
      </c>
      <c r="C11" s="228" t="s">
        <v>703</v>
      </c>
      <c r="D11" s="211" t="s">
        <v>1080</v>
      </c>
      <c r="E11" s="210" t="s">
        <v>888</v>
      </c>
      <c r="F11" s="210" t="s">
        <v>1093</v>
      </c>
      <c r="G11" s="211" t="s">
        <v>1081</v>
      </c>
      <c r="H11" s="228"/>
      <c r="I11" s="228"/>
      <c r="J11" s="228"/>
    </row>
    <row r="12" spans="1:10" ht="29" thickBot="1">
      <c r="A12" s="211" t="s">
        <v>1082</v>
      </c>
      <c r="B12" s="211" t="s">
        <v>1083</v>
      </c>
      <c r="C12" s="211" t="s">
        <v>1084</v>
      </c>
      <c r="D12" s="211" t="s">
        <v>1082</v>
      </c>
      <c r="E12" s="211" t="s">
        <v>1079</v>
      </c>
      <c r="F12" s="211" t="s">
        <v>1083</v>
      </c>
      <c r="G12" s="211" t="s">
        <v>1085</v>
      </c>
      <c r="H12" s="228"/>
      <c r="I12" s="228"/>
      <c r="J12" s="228"/>
    </row>
    <row r="13" spans="1:10" ht="43" thickBot="1">
      <c r="A13" s="211" t="s">
        <v>1096</v>
      </c>
      <c r="B13" s="211" t="s">
        <v>1082</v>
      </c>
      <c r="C13" s="211" t="s">
        <v>1084</v>
      </c>
      <c r="D13" s="211" t="s">
        <v>1086</v>
      </c>
      <c r="E13" s="211" t="s">
        <v>1084</v>
      </c>
      <c r="F13" s="228"/>
      <c r="G13" s="228"/>
      <c r="H13" s="228"/>
      <c r="I13" s="228"/>
      <c r="J13" s="228"/>
    </row>
    <row r="14" spans="1:10" ht="29" thickBot="1">
      <c r="A14" s="211" t="s">
        <v>1087</v>
      </c>
      <c r="B14" s="211" t="s">
        <v>1088</v>
      </c>
      <c r="C14" s="211" t="s">
        <v>1079</v>
      </c>
      <c r="D14" s="211" t="s">
        <v>1082</v>
      </c>
      <c r="E14" s="211" t="s">
        <v>1086</v>
      </c>
      <c r="F14" s="228"/>
      <c r="G14" s="228"/>
      <c r="H14" s="228"/>
      <c r="I14" s="228"/>
      <c r="J14" s="228"/>
    </row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548235"/>
  </sheetPr>
  <dimension ref="A1:AA87"/>
  <sheetViews>
    <sheetView zoomScaleNormal="100" workbookViewId="0">
      <pane xSplit="3" topLeftCell="D1" activePane="topRight" state="frozen"/>
      <selection pane="topRight" activeCell="N39" sqref="N39"/>
    </sheetView>
  </sheetViews>
  <sheetFormatPr baseColWidth="10" defaultColWidth="8.83203125" defaultRowHeight="15"/>
  <cols>
    <col min="1" max="1" width="10" customWidth="1"/>
    <col min="2" max="2" width="7.6640625" customWidth="1"/>
    <col min="3" max="3" width="20.83203125" customWidth="1"/>
    <col min="4" max="4" width="12.6640625" customWidth="1"/>
    <col min="5" max="8" width="20.83203125" customWidth="1"/>
    <col min="9" max="9" width="20.5" customWidth="1"/>
    <col min="10" max="10" width="20.83203125" customWidth="1"/>
    <col min="11" max="12" width="20.5" customWidth="1"/>
    <col min="13" max="13" width="20.83203125" customWidth="1"/>
    <col min="14" max="14" width="19.1640625" customWidth="1"/>
    <col min="15" max="15" width="20.5" customWidth="1"/>
    <col min="16" max="20" width="18.83203125" customWidth="1"/>
    <col min="21" max="21" width="19.6640625" customWidth="1"/>
    <col min="22" max="23" width="20.5" customWidth="1"/>
    <col min="24" max="24" width="41.6640625" customWidth="1"/>
    <col min="25" max="25" width="56.5" customWidth="1"/>
    <col min="26" max="26" width="28.6640625" customWidth="1"/>
    <col min="27" max="27" width="19.6640625" customWidth="1"/>
    <col min="28" max="1025" width="8.6640625" customWidth="1"/>
  </cols>
  <sheetData>
    <row r="1" spans="1:27" s="2" customFormat="1" ht="126" customHeight="1">
      <c r="A1" s="2" t="s">
        <v>75</v>
      </c>
      <c r="B1" s="2" t="s">
        <v>76</v>
      </c>
      <c r="C1" s="2" t="s">
        <v>77</v>
      </c>
      <c r="D1" s="2" t="s">
        <v>78</v>
      </c>
      <c r="E1" s="2" t="s">
        <v>704</v>
      </c>
      <c r="F1" s="2" t="s">
        <v>188</v>
      </c>
      <c r="G1" s="2" t="s">
        <v>81</v>
      </c>
      <c r="H1" s="2" t="s">
        <v>476</v>
      </c>
      <c r="I1" s="2" t="s">
        <v>83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98</v>
      </c>
      <c r="U1" s="2" t="s">
        <v>99</v>
      </c>
      <c r="V1" s="2" t="s">
        <v>100</v>
      </c>
      <c r="W1" s="2" t="s">
        <v>101</v>
      </c>
      <c r="X1" s="2" t="s">
        <v>84</v>
      </c>
      <c r="Y1" s="2" t="s">
        <v>85</v>
      </c>
      <c r="Z1" s="2" t="s">
        <v>86</v>
      </c>
      <c r="AA1" s="2" t="s">
        <v>87</v>
      </c>
    </row>
    <row r="2" spans="1:27">
      <c r="A2" s="11" t="s">
        <v>48</v>
      </c>
      <c r="B2" s="11" t="s">
        <v>102</v>
      </c>
      <c r="C2" s="11" t="s">
        <v>190</v>
      </c>
      <c r="D2" s="11">
        <v>1</v>
      </c>
      <c r="E2" s="11" t="str">
        <f t="shared" ref="E2:E32" si="0">CONCATENATE(C2," ",D2)</f>
        <v>Goodland 1</v>
      </c>
      <c r="F2" s="11" t="s">
        <v>44</v>
      </c>
      <c r="G2" s="11">
        <v>0</v>
      </c>
      <c r="H2" s="11">
        <v>0</v>
      </c>
      <c r="I2" s="11" t="s">
        <v>705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 t="s">
        <v>706</v>
      </c>
      <c r="Y2" s="11" t="s">
        <v>707</v>
      </c>
      <c r="Z2" s="11" t="s">
        <v>708</v>
      </c>
      <c r="AA2" s="11"/>
    </row>
    <row r="3" spans="1:27" s="1" customFormat="1">
      <c r="A3" s="1" t="s">
        <v>48</v>
      </c>
      <c r="B3" s="1" t="s">
        <v>102</v>
      </c>
      <c r="C3" s="1" t="s">
        <v>709</v>
      </c>
      <c r="D3" s="1">
        <v>2</v>
      </c>
      <c r="E3" s="1" t="str">
        <f t="shared" si="0"/>
        <v>Goodland (M7?) 2</v>
      </c>
      <c r="F3" s="1" t="s">
        <v>44</v>
      </c>
      <c r="G3" s="1">
        <v>1</v>
      </c>
      <c r="H3" s="1">
        <v>0</v>
      </c>
      <c r="I3" s="1" t="s">
        <v>705</v>
      </c>
      <c r="J3" s="1">
        <v>9</v>
      </c>
      <c r="K3" s="1">
        <v>2.5</v>
      </c>
      <c r="L3" s="1">
        <v>0.8</v>
      </c>
      <c r="M3" s="1">
        <v>1</v>
      </c>
      <c r="N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Y3" s="1" t="s">
        <v>710</v>
      </c>
      <c r="Z3" s="1" t="s">
        <v>711</v>
      </c>
      <c r="AA3" s="1" t="s">
        <v>712</v>
      </c>
    </row>
    <row r="4" spans="1:27">
      <c r="A4" s="11" t="s">
        <v>48</v>
      </c>
      <c r="B4" s="11" t="s">
        <v>102</v>
      </c>
      <c r="C4" s="11" t="s">
        <v>190</v>
      </c>
      <c r="D4" s="11">
        <v>3</v>
      </c>
      <c r="E4" s="11" t="str">
        <f t="shared" si="0"/>
        <v>Goodland 3</v>
      </c>
      <c r="F4" s="11" t="s">
        <v>44</v>
      </c>
      <c r="G4" s="11">
        <v>1</v>
      </c>
      <c r="H4" s="11">
        <v>1</v>
      </c>
      <c r="I4" s="11" t="s">
        <v>705</v>
      </c>
      <c r="J4" s="11">
        <v>8</v>
      </c>
      <c r="K4" s="11">
        <v>2.1</v>
      </c>
      <c r="L4" s="11">
        <v>0.5</v>
      </c>
      <c r="M4" s="11">
        <v>0.6</v>
      </c>
      <c r="N4" s="11">
        <v>0</v>
      </c>
      <c r="O4" s="11"/>
      <c r="P4" s="11">
        <v>5</v>
      </c>
      <c r="Q4" s="11">
        <v>0</v>
      </c>
      <c r="R4" s="11">
        <v>0</v>
      </c>
      <c r="S4" s="11">
        <v>0</v>
      </c>
      <c r="T4" s="11">
        <v>0</v>
      </c>
      <c r="U4" s="11"/>
      <c r="V4" s="11"/>
      <c r="W4" s="11"/>
      <c r="X4" s="11"/>
      <c r="Y4" s="11" t="s">
        <v>710</v>
      </c>
      <c r="Z4" s="11" t="s">
        <v>711</v>
      </c>
      <c r="AA4" s="11" t="s">
        <v>713</v>
      </c>
    </row>
    <row r="5" spans="1:27">
      <c r="A5" t="s">
        <v>48</v>
      </c>
      <c r="B5" t="s">
        <v>102</v>
      </c>
      <c r="C5" t="s">
        <v>196</v>
      </c>
      <c r="D5">
        <v>1</v>
      </c>
      <c r="E5" t="str">
        <f t="shared" si="0"/>
        <v>Honeycrisp 1</v>
      </c>
      <c r="F5" t="s">
        <v>44</v>
      </c>
      <c r="G5">
        <v>0</v>
      </c>
      <c r="H5">
        <v>0</v>
      </c>
      <c r="I5" t="s">
        <v>705</v>
      </c>
      <c r="X5" t="s">
        <v>714</v>
      </c>
      <c r="Y5" t="s">
        <v>715</v>
      </c>
    </row>
    <row r="6" spans="1:27">
      <c r="A6" t="s">
        <v>48</v>
      </c>
      <c r="B6" t="s">
        <v>102</v>
      </c>
      <c r="C6" t="s">
        <v>196</v>
      </c>
      <c r="D6">
        <v>2</v>
      </c>
      <c r="E6" t="str">
        <f t="shared" si="0"/>
        <v>Honeycrisp 2</v>
      </c>
      <c r="F6" t="s">
        <v>44</v>
      </c>
      <c r="G6">
        <v>0</v>
      </c>
      <c r="H6">
        <v>0</v>
      </c>
      <c r="I6" t="s">
        <v>705</v>
      </c>
      <c r="X6" t="s">
        <v>714</v>
      </c>
      <c r="Y6" t="s">
        <v>715</v>
      </c>
    </row>
    <row r="7" spans="1:27">
      <c r="A7" t="s">
        <v>48</v>
      </c>
      <c r="B7" t="s">
        <v>102</v>
      </c>
      <c r="C7" t="s">
        <v>196</v>
      </c>
      <c r="D7">
        <v>3</v>
      </c>
      <c r="E7" t="str">
        <f t="shared" si="0"/>
        <v>Honeycrisp 3</v>
      </c>
      <c r="F7" t="s">
        <v>44</v>
      </c>
      <c r="G7">
        <v>0</v>
      </c>
      <c r="H7">
        <v>0</v>
      </c>
      <c r="I7" t="s">
        <v>705</v>
      </c>
      <c r="X7" t="s">
        <v>714</v>
      </c>
    </row>
    <row r="8" spans="1:27" s="1" customFormat="1">
      <c r="A8" s="1" t="s">
        <v>48</v>
      </c>
      <c r="B8" s="1" t="s">
        <v>102</v>
      </c>
      <c r="C8" s="1" t="s">
        <v>270</v>
      </c>
      <c r="D8" s="1">
        <v>1</v>
      </c>
      <c r="E8" s="1" t="str">
        <f t="shared" si="0"/>
        <v>Sweet 16 1</v>
      </c>
      <c r="F8" s="1" t="s">
        <v>44</v>
      </c>
      <c r="G8" s="1">
        <v>1</v>
      </c>
      <c r="H8" s="1">
        <v>0</v>
      </c>
      <c r="I8" s="1" t="s">
        <v>705</v>
      </c>
      <c r="J8" s="1">
        <v>10.5</v>
      </c>
      <c r="K8" s="1">
        <v>2</v>
      </c>
      <c r="L8" s="1">
        <v>1.2</v>
      </c>
      <c r="M8" s="1">
        <v>1.3</v>
      </c>
      <c r="N8" s="1">
        <v>0</v>
      </c>
      <c r="P8" s="1">
        <v>20</v>
      </c>
      <c r="Q8" s="1">
        <v>5</v>
      </c>
      <c r="R8" s="1">
        <v>41</v>
      </c>
      <c r="S8" s="1">
        <v>0</v>
      </c>
      <c r="T8" s="1">
        <v>0</v>
      </c>
      <c r="X8" s="1" t="s">
        <v>377</v>
      </c>
      <c r="Y8" s="1" t="s">
        <v>715</v>
      </c>
      <c r="AA8" s="1">
        <v>42489</v>
      </c>
    </row>
    <row r="9" spans="1:27">
      <c r="A9" s="11" t="s">
        <v>48</v>
      </c>
      <c r="B9" s="11" t="s">
        <v>102</v>
      </c>
      <c r="C9" s="11" t="s">
        <v>270</v>
      </c>
      <c r="D9" s="11">
        <v>2</v>
      </c>
      <c r="E9" s="11" t="str">
        <f t="shared" si="0"/>
        <v>Sweet 16 2</v>
      </c>
      <c r="F9" s="11" t="s">
        <v>44</v>
      </c>
      <c r="G9" s="11">
        <v>0</v>
      </c>
      <c r="H9" s="11">
        <v>0</v>
      </c>
      <c r="I9" s="11" t="s">
        <v>705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 t="s">
        <v>716</v>
      </c>
      <c r="Z9" s="11"/>
      <c r="AA9" s="11">
        <v>42489</v>
      </c>
    </row>
    <row r="10" spans="1:27">
      <c r="A10" s="11" t="s">
        <v>48</v>
      </c>
      <c r="B10" s="11" t="s">
        <v>102</v>
      </c>
      <c r="C10" s="11" t="s">
        <v>270</v>
      </c>
      <c r="D10" s="11">
        <v>3</v>
      </c>
      <c r="E10" s="11" t="str">
        <f t="shared" si="0"/>
        <v>Sweet 16 3</v>
      </c>
      <c r="F10" s="11" t="s">
        <v>44</v>
      </c>
      <c r="G10" s="11">
        <v>0</v>
      </c>
      <c r="H10" s="11">
        <v>0</v>
      </c>
      <c r="I10" s="11" t="s">
        <v>705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 t="s">
        <v>716</v>
      </c>
      <c r="Z10" s="11"/>
      <c r="AA10" s="11" t="s">
        <v>717</v>
      </c>
    </row>
    <row r="11" spans="1:27">
      <c r="A11" t="s">
        <v>48</v>
      </c>
      <c r="B11" t="s">
        <v>102</v>
      </c>
      <c r="C11" t="s">
        <v>203</v>
      </c>
      <c r="D11">
        <v>1</v>
      </c>
      <c r="E11" t="str">
        <f t="shared" si="0"/>
        <v>Northern Lights 1</v>
      </c>
      <c r="F11" t="s">
        <v>44</v>
      </c>
      <c r="G11">
        <v>0</v>
      </c>
      <c r="H11">
        <v>0</v>
      </c>
      <c r="I11" t="s">
        <v>705</v>
      </c>
      <c r="X11" t="s">
        <v>718</v>
      </c>
      <c r="Y11" t="s">
        <v>715</v>
      </c>
      <c r="Z11" t="s">
        <v>711</v>
      </c>
    </row>
    <row r="12" spans="1:27">
      <c r="A12" t="s">
        <v>48</v>
      </c>
      <c r="B12" t="s">
        <v>102</v>
      </c>
      <c r="C12" t="s">
        <v>203</v>
      </c>
      <c r="D12">
        <v>2</v>
      </c>
      <c r="E12" t="str">
        <f t="shared" si="0"/>
        <v>Northern Lights 2</v>
      </c>
      <c r="F12" t="s">
        <v>44</v>
      </c>
      <c r="G12">
        <v>0</v>
      </c>
      <c r="H12">
        <v>0</v>
      </c>
      <c r="I12" t="s">
        <v>705</v>
      </c>
      <c r="X12" t="s">
        <v>377</v>
      </c>
      <c r="Y12" t="s">
        <v>715</v>
      </c>
    </row>
    <row r="13" spans="1:27">
      <c r="A13" t="s">
        <v>48</v>
      </c>
      <c r="B13" t="s">
        <v>102</v>
      </c>
      <c r="C13" t="s">
        <v>203</v>
      </c>
      <c r="D13">
        <v>3</v>
      </c>
      <c r="E13" t="str">
        <f t="shared" si="0"/>
        <v>Northern Lights 3</v>
      </c>
      <c r="F13" t="s">
        <v>44</v>
      </c>
      <c r="G13">
        <v>0</v>
      </c>
      <c r="H13">
        <v>0</v>
      </c>
      <c r="X13" t="s">
        <v>719</v>
      </c>
    </row>
    <row r="14" spans="1:27">
      <c r="A14" s="11" t="s">
        <v>48</v>
      </c>
      <c r="B14" s="11" t="s">
        <v>102</v>
      </c>
      <c r="C14" s="11" t="s">
        <v>212</v>
      </c>
      <c r="D14" s="11">
        <v>1</v>
      </c>
      <c r="E14" s="11" t="str">
        <f t="shared" si="0"/>
        <v>Zestar 1</v>
      </c>
      <c r="F14" s="11" t="s">
        <v>44</v>
      </c>
      <c r="G14" s="11">
        <v>0</v>
      </c>
      <c r="H14" s="11"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 t="s">
        <v>720</v>
      </c>
      <c r="Y14" s="11" t="s">
        <v>721</v>
      </c>
      <c r="Z14" s="11" t="s">
        <v>711</v>
      </c>
      <c r="AA14" s="11" t="s">
        <v>722</v>
      </c>
    </row>
    <row r="15" spans="1:27">
      <c r="A15" s="11" t="s">
        <v>48</v>
      </c>
      <c r="B15" s="11" t="s">
        <v>102</v>
      </c>
      <c r="C15" s="11" t="s">
        <v>212</v>
      </c>
      <c r="D15" s="11">
        <v>2</v>
      </c>
      <c r="E15" s="11" t="str">
        <f t="shared" si="0"/>
        <v>Zestar 2</v>
      </c>
      <c r="F15" s="11" t="s">
        <v>44</v>
      </c>
      <c r="G15" s="11">
        <v>1</v>
      </c>
      <c r="H15" s="11">
        <v>1</v>
      </c>
      <c r="I15" s="11"/>
      <c r="J15" s="11">
        <v>12.5</v>
      </c>
      <c r="K15" s="11">
        <v>2.6</v>
      </c>
      <c r="L15" s="11">
        <v>1.1000000000000001</v>
      </c>
      <c r="M15" s="11">
        <v>0.8</v>
      </c>
      <c r="N15" s="11">
        <v>0</v>
      </c>
      <c r="O15" s="11"/>
      <c r="P15" s="11">
        <v>30</v>
      </c>
      <c r="Q15" s="11">
        <v>10</v>
      </c>
      <c r="R15" s="11">
        <v>5</v>
      </c>
      <c r="S15" s="11">
        <v>28</v>
      </c>
      <c r="T15" s="11">
        <v>31</v>
      </c>
      <c r="U15" s="11" t="s">
        <v>477</v>
      </c>
      <c r="V15" s="11"/>
      <c r="W15" s="11"/>
      <c r="X15" s="11" t="s">
        <v>720</v>
      </c>
      <c r="Y15" s="11"/>
      <c r="Z15" s="11" t="s">
        <v>708</v>
      </c>
      <c r="AA15" s="11"/>
    </row>
    <row r="16" spans="1:27">
      <c r="A16" s="11" t="s">
        <v>48</v>
      </c>
      <c r="B16" s="11" t="s">
        <v>102</v>
      </c>
      <c r="C16" s="11" t="s">
        <v>212</v>
      </c>
      <c r="D16" s="11">
        <v>3</v>
      </c>
      <c r="E16" s="11" t="str">
        <f t="shared" si="0"/>
        <v>Zestar 3</v>
      </c>
      <c r="F16" s="11" t="s">
        <v>44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 t="s">
        <v>720</v>
      </c>
      <c r="Y16" s="11" t="s">
        <v>723</v>
      </c>
      <c r="Z16" s="11"/>
      <c r="AA16" s="11"/>
    </row>
    <row r="17" spans="1:27">
      <c r="A17" t="s">
        <v>48</v>
      </c>
      <c r="B17" t="s">
        <v>102</v>
      </c>
      <c r="C17" t="s">
        <v>307</v>
      </c>
      <c r="D17">
        <v>1</v>
      </c>
      <c r="E17" t="str">
        <f t="shared" si="0"/>
        <v>Frostbite 1</v>
      </c>
      <c r="F17" t="s">
        <v>44</v>
      </c>
      <c r="G17">
        <v>0</v>
      </c>
      <c r="H17">
        <v>0</v>
      </c>
      <c r="I17" t="s">
        <v>724</v>
      </c>
      <c r="Y17" t="s">
        <v>724</v>
      </c>
      <c r="Z17" t="s">
        <v>725</v>
      </c>
    </row>
    <row r="18" spans="1:27">
      <c r="A18" s="11" t="s">
        <v>48</v>
      </c>
      <c r="B18" s="11" t="s">
        <v>102</v>
      </c>
      <c r="C18" s="11" t="s">
        <v>383</v>
      </c>
      <c r="D18" s="11">
        <v>1</v>
      </c>
      <c r="E18" s="11" t="str">
        <f t="shared" si="0"/>
        <v>Northern Spy 1</v>
      </c>
      <c r="F18" s="11" t="s">
        <v>44</v>
      </c>
      <c r="G18" s="11">
        <v>0</v>
      </c>
      <c r="H18" s="11">
        <v>0</v>
      </c>
      <c r="I18" s="11" t="s">
        <v>724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 t="s">
        <v>724</v>
      </c>
      <c r="Z18" s="11"/>
      <c r="AA18" s="11"/>
    </row>
    <row r="19" spans="1:27">
      <c r="A19" s="11" t="s">
        <v>48</v>
      </c>
      <c r="B19" s="11" t="s">
        <v>102</v>
      </c>
      <c r="C19" s="11" t="s">
        <v>383</v>
      </c>
      <c r="D19" s="11">
        <v>2</v>
      </c>
      <c r="E19" s="11" t="str">
        <f t="shared" si="0"/>
        <v>Northern Spy 2</v>
      </c>
      <c r="F19" s="11" t="s">
        <v>44</v>
      </c>
      <c r="G19" s="11">
        <v>0</v>
      </c>
      <c r="H19" s="11">
        <v>0</v>
      </c>
      <c r="I19" s="11" t="s">
        <v>726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726</v>
      </c>
      <c r="Z19" s="11"/>
      <c r="AA19" s="11"/>
    </row>
    <row r="20" spans="1:27">
      <c r="A20" s="11" t="s">
        <v>48</v>
      </c>
      <c r="B20" s="11" t="s">
        <v>102</v>
      </c>
      <c r="C20" s="11" t="s">
        <v>383</v>
      </c>
      <c r="D20" s="11">
        <v>3</v>
      </c>
      <c r="E20" s="11" t="str">
        <f t="shared" si="0"/>
        <v>Northern Spy 3</v>
      </c>
      <c r="F20" s="11" t="s">
        <v>44</v>
      </c>
      <c r="G20" s="11">
        <v>0</v>
      </c>
      <c r="H20" s="11">
        <v>0</v>
      </c>
      <c r="I20" s="11" t="s">
        <v>727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 t="s">
        <v>727</v>
      </c>
      <c r="Z20" s="11"/>
      <c r="AA20" s="11"/>
    </row>
    <row r="21" spans="1:27">
      <c r="A21" t="s">
        <v>48</v>
      </c>
      <c r="B21" t="s">
        <v>102</v>
      </c>
      <c r="C21" t="s">
        <v>728</v>
      </c>
      <c r="D21">
        <v>1</v>
      </c>
      <c r="E21" t="str">
        <f t="shared" si="0"/>
        <v>Black Oxford 1</v>
      </c>
      <c r="F21" t="s">
        <v>44</v>
      </c>
      <c r="G21">
        <v>0</v>
      </c>
      <c r="H21">
        <v>0</v>
      </c>
      <c r="I21" t="s">
        <v>729</v>
      </c>
      <c r="Y21" t="s">
        <v>729</v>
      </c>
    </row>
    <row r="22" spans="1:27">
      <c r="A22" s="11" t="s">
        <v>48</v>
      </c>
      <c r="B22" s="11" t="s">
        <v>102</v>
      </c>
      <c r="C22" s="11" t="s">
        <v>730</v>
      </c>
      <c r="D22" s="11">
        <v>2</v>
      </c>
      <c r="E22" s="11" t="str">
        <f t="shared" si="0"/>
        <v>Kaz 93-12-02 2</v>
      </c>
      <c r="F22" s="11" t="s">
        <v>44</v>
      </c>
      <c r="G22" s="11">
        <v>0</v>
      </c>
      <c r="H22" s="11">
        <v>0</v>
      </c>
      <c r="I22" s="11" t="s">
        <v>726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 t="s">
        <v>726</v>
      </c>
      <c r="Z22" s="11"/>
      <c r="AA22" s="11"/>
    </row>
    <row r="23" spans="1:27">
      <c r="A23" t="s">
        <v>48</v>
      </c>
      <c r="B23" t="s">
        <v>102</v>
      </c>
      <c r="C23" t="s">
        <v>731</v>
      </c>
      <c r="E23" t="str">
        <f t="shared" si="0"/>
        <v xml:space="preserve">Hansens #1 </v>
      </c>
      <c r="F23" t="s">
        <v>44</v>
      </c>
      <c r="G23">
        <v>0</v>
      </c>
      <c r="H23">
        <v>0</v>
      </c>
      <c r="I23" t="s">
        <v>726</v>
      </c>
      <c r="Y23" t="s">
        <v>726</v>
      </c>
      <c r="Z23" t="s">
        <v>711</v>
      </c>
    </row>
    <row r="24" spans="1:27">
      <c r="A24" s="11" t="s">
        <v>48</v>
      </c>
      <c r="B24" s="11" t="s">
        <v>102</v>
      </c>
      <c r="C24" s="11" t="s">
        <v>732</v>
      </c>
      <c r="D24" s="11">
        <v>1</v>
      </c>
      <c r="E24" s="11" t="str">
        <f t="shared" si="0"/>
        <v>Blue Pearmain 1</v>
      </c>
      <c r="F24" s="11" t="s">
        <v>44</v>
      </c>
      <c r="G24" s="11">
        <v>0</v>
      </c>
      <c r="H24" s="11">
        <v>0</v>
      </c>
      <c r="I24" s="11" t="s">
        <v>729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 t="s">
        <v>729</v>
      </c>
      <c r="Z24" s="11"/>
      <c r="AA24" s="11"/>
    </row>
    <row r="25" spans="1:27">
      <c r="A25" t="s">
        <v>48</v>
      </c>
      <c r="B25" t="s">
        <v>102</v>
      </c>
      <c r="C25" t="s">
        <v>401</v>
      </c>
      <c r="D25">
        <v>1</v>
      </c>
      <c r="E25" t="str">
        <f t="shared" si="0"/>
        <v>Red Stayman Winesap 1</v>
      </c>
      <c r="F25" t="s">
        <v>44</v>
      </c>
      <c r="G25">
        <v>0</v>
      </c>
      <c r="H25">
        <v>0</v>
      </c>
      <c r="I25" t="s">
        <v>727</v>
      </c>
      <c r="Y25" t="s">
        <v>727</v>
      </c>
    </row>
    <row r="26" spans="1:27">
      <c r="A26" t="s">
        <v>48</v>
      </c>
      <c r="B26" t="s">
        <v>102</v>
      </c>
      <c r="C26" t="s">
        <v>401</v>
      </c>
      <c r="D26">
        <v>2</v>
      </c>
      <c r="E26" t="str">
        <f t="shared" si="0"/>
        <v>Red Stayman Winesap 2</v>
      </c>
      <c r="F26" t="s">
        <v>44</v>
      </c>
      <c r="G26">
        <v>0</v>
      </c>
      <c r="H26">
        <v>0</v>
      </c>
      <c r="I26" t="s">
        <v>727</v>
      </c>
      <c r="Y26" t="s">
        <v>727</v>
      </c>
    </row>
    <row r="27" spans="1:27">
      <c r="A27" s="11" t="s">
        <v>48</v>
      </c>
      <c r="B27" s="11" t="s">
        <v>102</v>
      </c>
      <c r="C27" s="11" t="s">
        <v>470</v>
      </c>
      <c r="D27" s="11">
        <v>1</v>
      </c>
      <c r="E27" s="11" t="str">
        <f t="shared" si="0"/>
        <v>Good Mac 1</v>
      </c>
      <c r="F27" s="11" t="s">
        <v>44</v>
      </c>
      <c r="G27" s="11">
        <v>0</v>
      </c>
      <c r="H27" s="11">
        <v>0</v>
      </c>
      <c r="I27" s="11" t="s">
        <v>727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 t="s">
        <v>727</v>
      </c>
      <c r="Z27" s="11" t="s">
        <v>711</v>
      </c>
      <c r="AA27" s="11"/>
    </row>
    <row r="28" spans="1:27">
      <c r="A28" t="s">
        <v>48</v>
      </c>
      <c r="B28" t="s">
        <v>102</v>
      </c>
      <c r="C28" t="s">
        <v>733</v>
      </c>
      <c r="D28">
        <v>1</v>
      </c>
      <c r="E28" t="str">
        <f t="shared" si="0"/>
        <v>Carroll 1</v>
      </c>
      <c r="F28" t="s">
        <v>44</v>
      </c>
      <c r="G28">
        <v>0</v>
      </c>
      <c r="H28">
        <v>0</v>
      </c>
      <c r="I28" t="s">
        <v>726</v>
      </c>
      <c r="Y28" t="s">
        <v>726</v>
      </c>
      <c r="AA28" t="s">
        <v>734</v>
      </c>
    </row>
    <row r="29" spans="1:27">
      <c r="A29" t="s">
        <v>48</v>
      </c>
      <c r="B29" t="s">
        <v>102</v>
      </c>
      <c r="C29" t="s">
        <v>401</v>
      </c>
      <c r="D29">
        <v>1</v>
      </c>
      <c r="E29" t="str">
        <f t="shared" si="0"/>
        <v>Red Stayman Winesap 1</v>
      </c>
      <c r="F29" t="s">
        <v>44</v>
      </c>
      <c r="G29">
        <v>0</v>
      </c>
      <c r="H29">
        <v>0</v>
      </c>
      <c r="I29" t="s">
        <v>727</v>
      </c>
      <c r="Y29" t="s">
        <v>727</v>
      </c>
      <c r="Z29" t="s">
        <v>711</v>
      </c>
    </row>
    <row r="30" spans="1:27">
      <c r="A30" s="11" t="s">
        <v>48</v>
      </c>
      <c r="B30" s="11" t="s">
        <v>102</v>
      </c>
      <c r="C30" s="11" t="s">
        <v>190</v>
      </c>
      <c r="D30" s="11">
        <v>1</v>
      </c>
      <c r="E30" s="11" t="str">
        <f t="shared" si="0"/>
        <v>Goodland 1</v>
      </c>
      <c r="F30" s="11" t="s">
        <v>44</v>
      </c>
      <c r="G30" s="11">
        <v>0</v>
      </c>
      <c r="H30" s="11">
        <v>0</v>
      </c>
      <c r="I30" s="11" t="s">
        <v>735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 t="s">
        <v>735</v>
      </c>
      <c r="Z30" s="11"/>
      <c r="AA30" s="11"/>
    </row>
    <row r="31" spans="1:27">
      <c r="A31" t="s">
        <v>48</v>
      </c>
      <c r="B31" t="s">
        <v>102</v>
      </c>
      <c r="C31" t="s">
        <v>270</v>
      </c>
      <c r="D31">
        <v>1</v>
      </c>
      <c r="E31" t="str">
        <f t="shared" si="0"/>
        <v>Sweet 16 1</v>
      </c>
      <c r="F31" t="s">
        <v>44</v>
      </c>
      <c r="G31">
        <v>0</v>
      </c>
      <c r="H31">
        <v>0</v>
      </c>
      <c r="I31" t="s">
        <v>736</v>
      </c>
      <c r="Y31" t="s">
        <v>736</v>
      </c>
    </row>
    <row r="32" spans="1:27">
      <c r="A32" s="11" t="s">
        <v>48</v>
      </c>
      <c r="B32" s="11" t="s">
        <v>102</v>
      </c>
      <c r="C32" s="11" t="s">
        <v>737</v>
      </c>
      <c r="D32" s="11">
        <v>1</v>
      </c>
      <c r="E32" s="11" t="str">
        <f t="shared" si="0"/>
        <v>King David 1</v>
      </c>
      <c r="F32" s="11" t="s">
        <v>44</v>
      </c>
      <c r="G32" s="11">
        <v>0</v>
      </c>
      <c r="H32" s="11">
        <v>0</v>
      </c>
      <c r="I32" s="11" t="s">
        <v>738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 t="s">
        <v>738</v>
      </c>
      <c r="Z32" s="11"/>
      <c r="AA32" s="11"/>
    </row>
    <row r="33" spans="1:27">
      <c r="A33" t="s">
        <v>48</v>
      </c>
      <c r="B33" t="s">
        <v>102</v>
      </c>
      <c r="C33" t="s">
        <v>739</v>
      </c>
      <c r="D33">
        <v>1</v>
      </c>
      <c r="E33" t="str">
        <f>CONCATENATE(C33,)</f>
        <v>Blondee/EMLA7 1</v>
      </c>
      <c r="F33" t="s">
        <v>740</v>
      </c>
      <c r="G33">
        <v>0</v>
      </c>
      <c r="H33">
        <v>0</v>
      </c>
    </row>
    <row r="34" spans="1:27">
      <c r="A34" t="s">
        <v>48</v>
      </c>
      <c r="B34" t="s">
        <v>102</v>
      </c>
      <c r="C34" t="s">
        <v>741</v>
      </c>
      <c r="D34">
        <v>2</v>
      </c>
      <c r="E34" t="str">
        <f>CONCATENATE(C34,)</f>
        <v>Blondee/EMLA7 2</v>
      </c>
      <c r="F34" t="s">
        <v>740</v>
      </c>
      <c r="G34">
        <v>0</v>
      </c>
      <c r="H34">
        <v>0</v>
      </c>
    </row>
    <row r="35" spans="1:27">
      <c r="A35" t="s">
        <v>48</v>
      </c>
      <c r="B35" t="s">
        <v>102</v>
      </c>
      <c r="C35" t="s">
        <v>742</v>
      </c>
      <c r="D35">
        <v>3</v>
      </c>
      <c r="E35" t="str">
        <f>CONCATENATE(C35,)</f>
        <v>Blondee/EMLA7 3</v>
      </c>
      <c r="F35" t="s">
        <v>740</v>
      </c>
      <c r="G35">
        <v>0</v>
      </c>
      <c r="H35">
        <v>0</v>
      </c>
    </row>
    <row r="36" spans="1:27">
      <c r="A36" s="11" t="s">
        <v>48</v>
      </c>
      <c r="B36" s="11" t="s">
        <v>102</v>
      </c>
      <c r="C36" s="11" t="s">
        <v>743</v>
      </c>
      <c r="D36" s="11">
        <v>1</v>
      </c>
      <c r="E36" s="11" t="str">
        <f>CONCATENATE(C36)</f>
        <v>Mutsu/EMLA111 1</v>
      </c>
      <c r="F36" s="11" t="s">
        <v>598</v>
      </c>
      <c r="G36" s="11">
        <v>0</v>
      </c>
      <c r="H36" s="11"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s="11" t="s">
        <v>48</v>
      </c>
      <c r="B37" s="11" t="s">
        <v>102</v>
      </c>
      <c r="C37" s="11" t="s">
        <v>744</v>
      </c>
      <c r="D37" s="11">
        <v>2</v>
      </c>
      <c r="E37" s="11" t="str">
        <f>CONCATENATE(C37)</f>
        <v>Mutsu/EMLA111 2</v>
      </c>
      <c r="F37" s="11" t="s">
        <v>598</v>
      </c>
      <c r="G37" s="11">
        <v>0</v>
      </c>
      <c r="H37" s="11"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>
      <c r="A38" s="11" t="s">
        <v>48</v>
      </c>
      <c r="B38" s="11" t="s">
        <v>102</v>
      </c>
      <c r="C38" s="11" t="s">
        <v>745</v>
      </c>
      <c r="D38" s="11">
        <v>3</v>
      </c>
      <c r="E38" s="11" t="str">
        <f>CONCATENATE(C38)</f>
        <v>Mutsu/EMLA111 3</v>
      </c>
      <c r="F38" s="11" t="s">
        <v>598</v>
      </c>
      <c r="G38" s="11">
        <v>0</v>
      </c>
      <c r="H38" s="11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>
      <c r="A39" s="11" t="s">
        <v>48</v>
      </c>
      <c r="B39" s="11" t="s">
        <v>102</v>
      </c>
      <c r="C39" s="11" t="s">
        <v>746</v>
      </c>
      <c r="D39" s="11">
        <v>4</v>
      </c>
      <c r="E39" s="11" t="str">
        <f>CONCATENATE(C39)</f>
        <v>Mutsu/EMLA111 4</v>
      </c>
      <c r="F39" s="11" t="s">
        <v>598</v>
      </c>
      <c r="G39" s="11">
        <v>0</v>
      </c>
      <c r="H39" s="11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>
      <c r="A40" t="s">
        <v>48</v>
      </c>
      <c r="B40" t="s">
        <v>102</v>
      </c>
      <c r="C40" t="s">
        <v>747</v>
      </c>
      <c r="D40">
        <v>1</v>
      </c>
      <c r="E40" t="str">
        <f t="shared" ref="E40:E85" si="1">CONCATENATE(C40," ",D40)</f>
        <v>Blondee 1</v>
      </c>
      <c r="F40" t="s">
        <v>44</v>
      </c>
      <c r="G40">
        <v>0</v>
      </c>
      <c r="H40">
        <v>0</v>
      </c>
      <c r="Z40" t="s">
        <v>711</v>
      </c>
    </row>
    <row r="41" spans="1:27">
      <c r="A41" t="s">
        <v>48</v>
      </c>
      <c r="B41" t="s">
        <v>102</v>
      </c>
      <c r="C41" t="s">
        <v>748</v>
      </c>
      <c r="D41">
        <v>2</v>
      </c>
      <c r="E41" s="11" t="str">
        <f t="shared" si="1"/>
        <v>Blondee/EMLA111 2</v>
      </c>
      <c r="F41" s="11" t="s">
        <v>598</v>
      </c>
      <c r="G41" s="11">
        <v>0</v>
      </c>
      <c r="H41" s="11">
        <v>0</v>
      </c>
    </row>
    <row r="42" spans="1:27">
      <c r="A42" s="11" t="s">
        <v>48</v>
      </c>
      <c r="B42" s="11" t="s">
        <v>102</v>
      </c>
      <c r="C42" s="11" t="s">
        <v>570</v>
      </c>
      <c r="D42" s="11">
        <v>1</v>
      </c>
      <c r="E42" s="11" t="str">
        <f t="shared" si="1"/>
        <v>Spartan/M9 1 1</v>
      </c>
      <c r="F42" s="11" t="s">
        <v>44</v>
      </c>
      <c r="G42" s="11">
        <v>0</v>
      </c>
      <c r="H42" s="11"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>
      <c r="A43" s="11" t="s">
        <v>48</v>
      </c>
      <c r="B43" s="11" t="s">
        <v>102</v>
      </c>
      <c r="C43" s="11" t="s">
        <v>749</v>
      </c>
      <c r="D43" s="11">
        <v>2</v>
      </c>
      <c r="E43" s="11" t="str">
        <f t="shared" si="1"/>
        <v>Spartan/M9 2 2</v>
      </c>
      <c r="F43" s="11" t="s">
        <v>44</v>
      </c>
      <c r="G43" s="11">
        <v>1</v>
      </c>
      <c r="H43" s="11">
        <v>0</v>
      </c>
      <c r="I43" s="11">
        <v>2015</v>
      </c>
      <c r="J43" s="11">
        <v>2</v>
      </c>
      <c r="K43" s="11">
        <v>1.1000000000000001</v>
      </c>
      <c r="L43" s="11">
        <v>0.4</v>
      </c>
      <c r="M43" s="11">
        <v>0.6</v>
      </c>
      <c r="N43" s="11">
        <v>0</v>
      </c>
      <c r="O43" s="11"/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/>
      <c r="V43" s="11"/>
      <c r="W43" s="11"/>
      <c r="X43" s="11"/>
      <c r="Y43" s="11"/>
      <c r="Z43" s="11" t="s">
        <v>711</v>
      </c>
      <c r="AA43" s="11" t="s">
        <v>750</v>
      </c>
    </row>
    <row r="44" spans="1:27">
      <c r="A44" s="11" t="s">
        <v>48</v>
      </c>
      <c r="B44" s="11" t="s">
        <v>102</v>
      </c>
      <c r="C44" s="11" t="s">
        <v>751</v>
      </c>
      <c r="D44" s="11">
        <v>3</v>
      </c>
      <c r="E44" s="11" t="str">
        <f t="shared" si="1"/>
        <v>Spartan/M9 3 3</v>
      </c>
      <c r="F44" s="11" t="s">
        <v>44</v>
      </c>
      <c r="G44" s="11">
        <v>0</v>
      </c>
      <c r="H44" s="11"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>
      <c r="A45" s="11" t="s">
        <v>48</v>
      </c>
      <c r="B45" s="11" t="s">
        <v>102</v>
      </c>
      <c r="C45" s="11" t="s">
        <v>752</v>
      </c>
      <c r="D45" s="11">
        <v>4</v>
      </c>
      <c r="E45" s="11" t="str">
        <f t="shared" si="1"/>
        <v>Spartan/M9 4 4</v>
      </c>
      <c r="F45" s="11" t="s">
        <v>44</v>
      </c>
      <c r="G45" s="11">
        <v>0</v>
      </c>
      <c r="H45" s="11"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>
      <c r="A46" t="s">
        <v>48</v>
      </c>
      <c r="B46" t="s">
        <v>102</v>
      </c>
      <c r="C46" t="s">
        <v>753</v>
      </c>
      <c r="D46">
        <v>1</v>
      </c>
      <c r="E46" t="str">
        <f t="shared" si="1"/>
        <v>Ruby Mac/Bud 9 1</v>
      </c>
      <c r="F46" t="s">
        <v>44</v>
      </c>
      <c r="G46">
        <v>0</v>
      </c>
      <c r="H46">
        <v>0</v>
      </c>
    </row>
    <row r="47" spans="1:27">
      <c r="A47" t="s">
        <v>48</v>
      </c>
      <c r="B47" t="s">
        <v>102</v>
      </c>
      <c r="C47" t="s">
        <v>753</v>
      </c>
      <c r="D47">
        <v>1</v>
      </c>
      <c r="E47" t="str">
        <f t="shared" si="1"/>
        <v>Ruby Mac/Bud 9 1</v>
      </c>
      <c r="F47" t="s">
        <v>44</v>
      </c>
      <c r="G47">
        <v>0</v>
      </c>
      <c r="H47">
        <v>0</v>
      </c>
    </row>
    <row r="48" spans="1:27">
      <c r="A48" s="11" t="s">
        <v>48</v>
      </c>
      <c r="B48" s="11" t="s">
        <v>102</v>
      </c>
      <c r="C48" s="11" t="s">
        <v>754</v>
      </c>
      <c r="D48" s="11">
        <v>1</v>
      </c>
      <c r="E48" s="11" t="str">
        <f t="shared" si="1"/>
        <v>Spartan/EMLA7 1</v>
      </c>
      <c r="F48" s="11" t="s">
        <v>740</v>
      </c>
      <c r="G48" s="11">
        <v>0</v>
      </c>
      <c r="H48" s="11"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>
      <c r="A49" t="s">
        <v>48</v>
      </c>
      <c r="B49" t="s">
        <v>102</v>
      </c>
      <c r="C49" t="s">
        <v>755</v>
      </c>
      <c r="D49">
        <v>1</v>
      </c>
      <c r="E49" t="str">
        <f t="shared" si="1"/>
        <v>Ruby Mac 1</v>
      </c>
      <c r="F49" t="s">
        <v>44</v>
      </c>
      <c r="G49">
        <v>0</v>
      </c>
      <c r="H49">
        <v>0</v>
      </c>
      <c r="Z49" t="s">
        <v>711</v>
      </c>
    </row>
    <row r="50" spans="1:27">
      <c r="A50" t="s">
        <v>48</v>
      </c>
      <c r="B50" t="s">
        <v>102</v>
      </c>
      <c r="C50" t="s">
        <v>755</v>
      </c>
      <c r="D50">
        <v>2</v>
      </c>
      <c r="E50" t="str">
        <f t="shared" si="1"/>
        <v>Ruby Mac 2</v>
      </c>
      <c r="F50" t="s">
        <v>44</v>
      </c>
      <c r="G50">
        <v>0</v>
      </c>
      <c r="H50">
        <v>0</v>
      </c>
      <c r="Z50" t="s">
        <v>711</v>
      </c>
    </row>
    <row r="51" spans="1:27" s="1" customFormat="1">
      <c r="A51" s="1" t="s">
        <v>48</v>
      </c>
      <c r="B51" s="1" t="s">
        <v>102</v>
      </c>
      <c r="C51" s="1" t="s">
        <v>468</v>
      </c>
      <c r="D51" s="1">
        <v>1</v>
      </c>
      <c r="E51" s="1" t="str">
        <f t="shared" si="1"/>
        <v>Chestnut Crab 1</v>
      </c>
      <c r="F51" s="1" t="s">
        <v>44</v>
      </c>
      <c r="G51" s="1">
        <v>1</v>
      </c>
      <c r="H51" s="1">
        <v>0</v>
      </c>
      <c r="J51" s="1">
        <v>9</v>
      </c>
      <c r="K51" s="1">
        <v>2.5</v>
      </c>
      <c r="L51" s="1">
        <v>1.5</v>
      </c>
      <c r="M51" s="1">
        <v>1.4</v>
      </c>
      <c r="N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AA51" s="1">
        <v>42489</v>
      </c>
    </row>
    <row r="52" spans="1:27" s="1" customFormat="1">
      <c r="A52" s="1" t="s">
        <v>48</v>
      </c>
      <c r="B52" s="1" t="s">
        <v>102</v>
      </c>
      <c r="C52" s="1" t="s">
        <v>468</v>
      </c>
      <c r="D52" s="1">
        <v>2</v>
      </c>
      <c r="E52" s="1" t="str">
        <f t="shared" si="1"/>
        <v>Chestnut Crab 2</v>
      </c>
      <c r="F52" s="1" t="s">
        <v>44</v>
      </c>
      <c r="G52" s="1">
        <v>1</v>
      </c>
      <c r="H52" s="1">
        <v>0</v>
      </c>
      <c r="J52" s="1">
        <v>10</v>
      </c>
      <c r="K52" s="1">
        <v>2.6</v>
      </c>
      <c r="L52" s="1">
        <v>1.4</v>
      </c>
      <c r="M52" s="1">
        <v>1.4</v>
      </c>
      <c r="N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AA52" s="1">
        <v>42489</v>
      </c>
    </row>
    <row r="53" spans="1:27">
      <c r="A53" s="11" t="s">
        <v>48</v>
      </c>
      <c r="B53" s="11" t="s">
        <v>102</v>
      </c>
      <c r="C53" s="11" t="s">
        <v>468</v>
      </c>
      <c r="D53" s="11">
        <v>3</v>
      </c>
      <c r="E53" s="11" t="str">
        <f t="shared" si="1"/>
        <v>Chestnut Crab 3</v>
      </c>
      <c r="F53" s="11" t="s">
        <v>44</v>
      </c>
      <c r="G53" s="11">
        <v>0</v>
      </c>
      <c r="H53" s="11">
        <v>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v>42489</v>
      </c>
    </row>
    <row r="54" spans="1:27">
      <c r="A54" s="11" t="s">
        <v>48</v>
      </c>
      <c r="B54" s="11" t="s">
        <v>102</v>
      </c>
      <c r="C54" s="11" t="s">
        <v>468</v>
      </c>
      <c r="D54" s="11">
        <v>4</v>
      </c>
      <c r="E54" s="11" t="str">
        <f t="shared" si="1"/>
        <v>Chestnut Crab 4</v>
      </c>
      <c r="F54" s="11" t="s">
        <v>44</v>
      </c>
      <c r="G54" s="11">
        <v>0</v>
      </c>
      <c r="H54" s="11">
        <v>0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v>42489</v>
      </c>
    </row>
    <row r="55" spans="1:27">
      <c r="A55" s="11" t="s">
        <v>48</v>
      </c>
      <c r="B55" s="11" t="s">
        <v>102</v>
      </c>
      <c r="C55" s="11" t="s">
        <v>468</v>
      </c>
      <c r="D55" s="11">
        <v>5</v>
      </c>
      <c r="E55" s="11" t="str">
        <f t="shared" si="1"/>
        <v>Chestnut Crab 5</v>
      </c>
      <c r="F55" s="11" t="s">
        <v>44</v>
      </c>
      <c r="G55" s="11">
        <v>0</v>
      </c>
      <c r="H55" s="11">
        <v>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>
        <v>42489</v>
      </c>
    </row>
    <row r="56" spans="1:27">
      <c r="A56" s="11" t="s">
        <v>48</v>
      </c>
      <c r="B56" s="11" t="s">
        <v>102</v>
      </c>
      <c r="C56" s="11" t="s">
        <v>468</v>
      </c>
      <c r="D56" s="11">
        <v>6</v>
      </c>
      <c r="E56" s="11" t="str">
        <f t="shared" si="1"/>
        <v>Chestnut Crab 6</v>
      </c>
      <c r="F56" s="11" t="s">
        <v>44</v>
      </c>
      <c r="G56" s="11">
        <v>0</v>
      </c>
      <c r="H56" s="11">
        <v>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v>42489</v>
      </c>
    </row>
    <row r="57" spans="1:27">
      <c r="A57" t="s">
        <v>48</v>
      </c>
      <c r="B57" t="s">
        <v>147</v>
      </c>
      <c r="C57" t="s">
        <v>148</v>
      </c>
      <c r="D57">
        <v>1</v>
      </c>
      <c r="E57" t="str">
        <f t="shared" si="1"/>
        <v>Parker 1</v>
      </c>
      <c r="F57" t="s">
        <v>44</v>
      </c>
      <c r="G57">
        <v>0</v>
      </c>
      <c r="H57">
        <v>0</v>
      </c>
      <c r="I57" t="s">
        <v>756</v>
      </c>
      <c r="X57" t="s">
        <v>757</v>
      </c>
      <c r="Y57" t="s">
        <v>756</v>
      </c>
    </row>
    <row r="58" spans="1:27">
      <c r="A58" t="s">
        <v>48</v>
      </c>
      <c r="B58" t="s">
        <v>147</v>
      </c>
      <c r="C58" t="s">
        <v>148</v>
      </c>
      <c r="D58">
        <v>2</v>
      </c>
      <c r="E58" t="str">
        <f t="shared" si="1"/>
        <v>Parker 2</v>
      </c>
      <c r="F58" t="s">
        <v>44</v>
      </c>
      <c r="G58">
        <v>0</v>
      </c>
      <c r="H58">
        <v>0</v>
      </c>
      <c r="I58" t="s">
        <v>758</v>
      </c>
      <c r="X58" t="s">
        <v>759</v>
      </c>
      <c r="Y58" t="s">
        <v>758</v>
      </c>
    </row>
    <row r="59" spans="1:27">
      <c r="A59" t="s">
        <v>48</v>
      </c>
      <c r="B59" t="s">
        <v>147</v>
      </c>
      <c r="C59" t="s">
        <v>148</v>
      </c>
      <c r="D59">
        <v>3</v>
      </c>
      <c r="E59" t="str">
        <f t="shared" si="1"/>
        <v>Parker 3</v>
      </c>
      <c r="F59" t="s">
        <v>44</v>
      </c>
      <c r="G59">
        <v>0</v>
      </c>
      <c r="H59">
        <v>0</v>
      </c>
      <c r="X59" t="s">
        <v>760</v>
      </c>
    </row>
    <row r="60" spans="1:27">
      <c r="A60" s="11" t="s">
        <v>48</v>
      </c>
      <c r="B60" s="11" t="s">
        <v>147</v>
      </c>
      <c r="C60" s="11" t="s">
        <v>225</v>
      </c>
      <c r="D60" s="11">
        <v>1</v>
      </c>
      <c r="E60" s="11" t="str">
        <f t="shared" si="1"/>
        <v>Golden Spice 1</v>
      </c>
      <c r="F60" s="11" t="s">
        <v>44</v>
      </c>
      <c r="G60" s="11">
        <v>0</v>
      </c>
      <c r="H60" s="11">
        <v>0</v>
      </c>
      <c r="I60" s="11" t="s">
        <v>707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 t="s">
        <v>761</v>
      </c>
      <c r="Y60" s="11" t="s">
        <v>707</v>
      </c>
      <c r="Z60" s="11" t="s">
        <v>711</v>
      </c>
      <c r="AA60" s="11" t="s">
        <v>117</v>
      </c>
    </row>
    <row r="61" spans="1:27">
      <c r="A61" s="11" t="s">
        <v>48</v>
      </c>
      <c r="B61" s="11" t="s">
        <v>147</v>
      </c>
      <c r="C61" s="11" t="s">
        <v>225</v>
      </c>
      <c r="D61" s="11">
        <v>2</v>
      </c>
      <c r="E61" s="11" t="str">
        <f t="shared" si="1"/>
        <v>Golden Spice 2</v>
      </c>
      <c r="F61" s="11" t="s">
        <v>44</v>
      </c>
      <c r="G61" s="11">
        <v>1</v>
      </c>
      <c r="H61" s="11">
        <v>1</v>
      </c>
      <c r="I61" s="11" t="s">
        <v>707</v>
      </c>
      <c r="J61" s="11">
        <v>12</v>
      </c>
      <c r="K61" s="11">
        <v>2.2000000000000002</v>
      </c>
      <c r="L61" s="11">
        <v>0.8</v>
      </c>
      <c r="M61" s="11">
        <v>0.9</v>
      </c>
      <c r="N61" s="11">
        <v>8</v>
      </c>
      <c r="O61" s="11"/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/>
      <c r="V61" s="11"/>
      <c r="W61" s="11"/>
      <c r="X61" s="11"/>
      <c r="Y61" s="11" t="s">
        <v>707</v>
      </c>
      <c r="Z61" s="11" t="s">
        <v>762</v>
      </c>
      <c r="AA61" s="11"/>
    </row>
    <row r="62" spans="1:27">
      <c r="A62" s="11" t="s">
        <v>48</v>
      </c>
      <c r="B62" s="11" t="s">
        <v>147</v>
      </c>
      <c r="C62" s="11" t="s">
        <v>225</v>
      </c>
      <c r="D62" s="11">
        <v>3</v>
      </c>
      <c r="E62" s="11" t="str">
        <f t="shared" si="1"/>
        <v>Golden Spice 3</v>
      </c>
      <c r="F62" s="11" t="s">
        <v>44</v>
      </c>
      <c r="G62" s="11">
        <v>0</v>
      </c>
      <c r="H62" s="11">
        <v>0</v>
      </c>
      <c r="I62" s="11" t="s">
        <v>707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 t="s">
        <v>707</v>
      </c>
      <c r="Z62" s="11"/>
      <c r="AA62" s="11"/>
    </row>
    <row r="63" spans="1:27">
      <c r="A63" t="s">
        <v>48</v>
      </c>
      <c r="B63" t="s">
        <v>147</v>
      </c>
      <c r="C63" t="s">
        <v>157</v>
      </c>
      <c r="D63">
        <v>1</v>
      </c>
      <c r="E63" t="str">
        <f t="shared" si="1"/>
        <v>Patten 1</v>
      </c>
      <c r="F63" t="s">
        <v>44</v>
      </c>
      <c r="G63">
        <v>0</v>
      </c>
      <c r="H63">
        <v>0</v>
      </c>
      <c r="I63" t="s">
        <v>763</v>
      </c>
      <c r="Y63" t="s">
        <v>763</v>
      </c>
      <c r="Z63" t="s">
        <v>764</v>
      </c>
      <c r="AA63">
        <v>41879</v>
      </c>
    </row>
    <row r="64" spans="1:27">
      <c r="A64" t="s">
        <v>48</v>
      </c>
      <c r="B64" t="s">
        <v>147</v>
      </c>
      <c r="C64" t="s">
        <v>765</v>
      </c>
      <c r="D64">
        <v>2</v>
      </c>
      <c r="E64" t="str">
        <f t="shared" si="1"/>
        <v>Patten (pink?) 2</v>
      </c>
      <c r="F64" t="s">
        <v>44</v>
      </c>
      <c r="G64">
        <v>0</v>
      </c>
      <c r="H64">
        <v>0</v>
      </c>
      <c r="I64" t="s">
        <v>766</v>
      </c>
      <c r="X64" t="s">
        <v>767</v>
      </c>
      <c r="Y64" t="s">
        <v>766</v>
      </c>
      <c r="Z64" t="s">
        <v>768</v>
      </c>
    </row>
    <row r="65" spans="1:27">
      <c r="A65" t="s">
        <v>48</v>
      </c>
      <c r="B65" t="s">
        <v>147</v>
      </c>
      <c r="C65" t="s">
        <v>157</v>
      </c>
      <c r="D65">
        <v>3</v>
      </c>
      <c r="E65" t="str">
        <f t="shared" si="1"/>
        <v>Patten 3</v>
      </c>
      <c r="F65" t="s">
        <v>44</v>
      </c>
      <c r="G65">
        <v>0</v>
      </c>
      <c r="H65">
        <v>0</v>
      </c>
      <c r="I65" t="s">
        <v>707</v>
      </c>
      <c r="X65" t="s">
        <v>769</v>
      </c>
      <c r="Y65" t="s">
        <v>707</v>
      </c>
      <c r="AA65">
        <v>42489</v>
      </c>
    </row>
    <row r="66" spans="1:27">
      <c r="A66" s="11" t="s">
        <v>48</v>
      </c>
      <c r="B66" s="11" t="s">
        <v>147</v>
      </c>
      <c r="C66" s="11" t="s">
        <v>331</v>
      </c>
      <c r="D66" s="11">
        <v>1</v>
      </c>
      <c r="E66" s="11" t="str">
        <f t="shared" si="1"/>
        <v>Luscious  1</v>
      </c>
      <c r="F66" s="11" t="s">
        <v>44</v>
      </c>
      <c r="G66" s="11">
        <v>0</v>
      </c>
      <c r="H66" s="11">
        <v>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>
      <c r="A67" s="11" t="s">
        <v>48</v>
      </c>
      <c r="B67" s="11" t="s">
        <v>147</v>
      </c>
      <c r="C67" s="11" t="s">
        <v>331</v>
      </c>
      <c r="D67" s="11">
        <v>2</v>
      </c>
      <c r="E67" s="11" t="str">
        <f t="shared" si="1"/>
        <v>Luscious  2</v>
      </c>
      <c r="F67" s="11" t="s">
        <v>44</v>
      </c>
      <c r="G67" s="11">
        <v>0</v>
      </c>
      <c r="H67" s="11">
        <v>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>
      <c r="A68" s="11" t="s">
        <v>48</v>
      </c>
      <c r="B68" s="11" t="s">
        <v>147</v>
      </c>
      <c r="C68" s="11" t="s">
        <v>331</v>
      </c>
      <c r="D68" s="11">
        <v>3</v>
      </c>
      <c r="E68" s="11" t="str">
        <f t="shared" si="1"/>
        <v>Luscious  3</v>
      </c>
      <c r="F68" s="11" t="s">
        <v>44</v>
      </c>
      <c r="G68" s="11">
        <v>0</v>
      </c>
      <c r="H68" s="11">
        <v>0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 t="s">
        <v>770</v>
      </c>
      <c r="Y68" s="11"/>
      <c r="Z68" s="11"/>
      <c r="AA68" s="11"/>
    </row>
    <row r="69" spans="1:27">
      <c r="A69" t="s">
        <v>48</v>
      </c>
      <c r="B69" t="s">
        <v>147</v>
      </c>
      <c r="C69" t="s">
        <v>237</v>
      </c>
      <c r="D69">
        <v>1</v>
      </c>
      <c r="E69" t="str">
        <f t="shared" si="1"/>
        <v>Ure 1</v>
      </c>
      <c r="F69" t="s">
        <v>44</v>
      </c>
      <c r="G69">
        <v>0</v>
      </c>
      <c r="H69">
        <v>0</v>
      </c>
      <c r="I69" t="s">
        <v>771</v>
      </c>
      <c r="X69" t="s">
        <v>772</v>
      </c>
      <c r="Y69" t="s">
        <v>771</v>
      </c>
      <c r="Z69" t="s">
        <v>711</v>
      </c>
      <c r="AA69" t="s">
        <v>117</v>
      </c>
    </row>
    <row r="70" spans="1:27">
      <c r="A70" t="s">
        <v>48</v>
      </c>
      <c r="B70" t="s">
        <v>147</v>
      </c>
      <c r="C70" t="s">
        <v>237</v>
      </c>
      <c r="D70">
        <v>2</v>
      </c>
      <c r="E70" t="str">
        <f t="shared" si="1"/>
        <v>Ure 2</v>
      </c>
      <c r="F70" t="s">
        <v>44</v>
      </c>
      <c r="G70">
        <v>0</v>
      </c>
      <c r="H70">
        <v>0</v>
      </c>
      <c r="I70" t="s">
        <v>773</v>
      </c>
      <c r="X70" t="s">
        <v>336</v>
      </c>
      <c r="Y70" t="s">
        <v>773</v>
      </c>
      <c r="AA70">
        <v>42489</v>
      </c>
    </row>
    <row r="71" spans="1:27">
      <c r="A71" t="s">
        <v>48</v>
      </c>
      <c r="B71" t="s">
        <v>147</v>
      </c>
      <c r="C71" t="s">
        <v>237</v>
      </c>
      <c r="D71">
        <v>3</v>
      </c>
      <c r="E71" t="str">
        <f t="shared" si="1"/>
        <v>Ure 3</v>
      </c>
      <c r="F71" t="s">
        <v>44</v>
      </c>
      <c r="G71">
        <v>0</v>
      </c>
      <c r="H71">
        <v>0</v>
      </c>
      <c r="X71" t="s">
        <v>774</v>
      </c>
    </row>
    <row r="72" spans="1:27">
      <c r="A72" s="11" t="s">
        <v>48</v>
      </c>
      <c r="B72" s="11" t="s">
        <v>147</v>
      </c>
      <c r="C72" s="11" t="s">
        <v>775</v>
      </c>
      <c r="D72" s="11">
        <v>1</v>
      </c>
      <c r="E72" s="11" t="str">
        <f t="shared" si="1"/>
        <v>Golden Russet 1</v>
      </c>
      <c r="F72" s="11" t="s">
        <v>44</v>
      </c>
      <c r="G72" s="11">
        <v>0</v>
      </c>
      <c r="H72" s="11">
        <v>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 t="s">
        <v>768</v>
      </c>
      <c r="AA72" s="11" t="s">
        <v>776</v>
      </c>
    </row>
    <row r="73" spans="1:27">
      <c r="A73" s="11" t="s">
        <v>48</v>
      </c>
      <c r="B73" s="11" t="s">
        <v>147</v>
      </c>
      <c r="C73" s="11" t="s">
        <v>775</v>
      </c>
      <c r="D73" s="11">
        <v>2</v>
      </c>
      <c r="E73" s="11" t="str">
        <f t="shared" si="1"/>
        <v>Golden Russet 2</v>
      </c>
      <c r="F73" s="11" t="s">
        <v>44</v>
      </c>
      <c r="G73" s="11">
        <v>0</v>
      </c>
      <c r="H73" s="11">
        <v>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>
      <c r="A74" s="11" t="s">
        <v>48</v>
      </c>
      <c r="B74" s="11" t="s">
        <v>147</v>
      </c>
      <c r="C74" s="11" t="s">
        <v>775</v>
      </c>
      <c r="D74" s="11">
        <v>3</v>
      </c>
      <c r="E74" s="11" t="str">
        <f t="shared" si="1"/>
        <v>Golden Russet 3</v>
      </c>
      <c r="F74" s="11" t="s">
        <v>44</v>
      </c>
      <c r="G74" s="11">
        <v>0</v>
      </c>
      <c r="H74" s="11">
        <v>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 t="s">
        <v>777</v>
      </c>
      <c r="AA74" s="11"/>
    </row>
    <row r="75" spans="1:27">
      <c r="A75" s="11" t="s">
        <v>48</v>
      </c>
      <c r="B75" s="11" t="s">
        <v>241</v>
      </c>
      <c r="C75" s="11" t="s">
        <v>242</v>
      </c>
      <c r="D75" s="11">
        <v>1</v>
      </c>
      <c r="E75" s="11" t="str">
        <f t="shared" si="1"/>
        <v>Mount Royal 1</v>
      </c>
      <c r="F75" s="11" t="s">
        <v>44</v>
      </c>
      <c r="G75" s="11">
        <v>0</v>
      </c>
      <c r="H75" s="11">
        <v>0</v>
      </c>
      <c r="I75" s="11" t="s">
        <v>778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 t="s">
        <v>778</v>
      </c>
      <c r="Z75" s="11"/>
      <c r="AA75" s="11"/>
    </row>
    <row r="76" spans="1:27">
      <c r="A76" s="11" t="s">
        <v>48</v>
      </c>
      <c r="B76" s="11" t="s">
        <v>241</v>
      </c>
      <c r="C76" s="11" t="s">
        <v>242</v>
      </c>
      <c r="D76" s="11">
        <v>2</v>
      </c>
      <c r="E76" s="11" t="str">
        <f t="shared" si="1"/>
        <v>Mount Royal 2</v>
      </c>
      <c r="F76" s="11" t="s">
        <v>44</v>
      </c>
      <c r="G76" s="11">
        <v>0</v>
      </c>
      <c r="H76" s="11">
        <v>0</v>
      </c>
      <c r="I76" s="11" t="s">
        <v>779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 t="s">
        <v>779</v>
      </c>
      <c r="Z76" s="11"/>
      <c r="AA76" s="11"/>
    </row>
    <row r="77" spans="1:27">
      <c r="A77" s="11" t="s">
        <v>48</v>
      </c>
      <c r="B77" s="11" t="s">
        <v>241</v>
      </c>
      <c r="C77" s="11" t="s">
        <v>242</v>
      </c>
      <c r="D77" s="11">
        <v>3</v>
      </c>
      <c r="E77" s="11" t="str">
        <f t="shared" si="1"/>
        <v>Mount Royal 3</v>
      </c>
      <c r="F77" s="11" t="s">
        <v>44</v>
      </c>
      <c r="G77" s="11">
        <v>0</v>
      </c>
      <c r="H77" s="11">
        <v>0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>
      <c r="A78" t="s">
        <v>48</v>
      </c>
      <c r="B78" t="s">
        <v>241</v>
      </c>
      <c r="C78" t="s">
        <v>246</v>
      </c>
      <c r="D78">
        <v>1</v>
      </c>
      <c r="E78" t="str">
        <f t="shared" si="1"/>
        <v>Toka 1</v>
      </c>
      <c r="F78" t="s">
        <v>44</v>
      </c>
      <c r="G78">
        <v>1</v>
      </c>
      <c r="H78">
        <v>1</v>
      </c>
      <c r="I78" t="s">
        <v>724</v>
      </c>
      <c r="J78">
        <v>15.5</v>
      </c>
      <c r="K78">
        <v>2.5</v>
      </c>
      <c r="L78">
        <v>1.6</v>
      </c>
      <c r="M78">
        <v>1.5</v>
      </c>
      <c r="N78">
        <v>0</v>
      </c>
      <c r="P78">
        <v>6</v>
      </c>
      <c r="Q78">
        <v>4</v>
      </c>
      <c r="R78">
        <v>4</v>
      </c>
      <c r="S78">
        <v>3</v>
      </c>
      <c r="T78">
        <v>5</v>
      </c>
      <c r="Y78" t="s">
        <v>724</v>
      </c>
      <c r="Z78" t="s">
        <v>780</v>
      </c>
      <c r="AA78">
        <v>41766</v>
      </c>
    </row>
    <row r="79" spans="1:27">
      <c r="A79" t="s">
        <v>48</v>
      </c>
      <c r="B79" t="s">
        <v>241</v>
      </c>
      <c r="C79" t="s">
        <v>246</v>
      </c>
      <c r="D79">
        <v>2</v>
      </c>
      <c r="E79" t="str">
        <f t="shared" si="1"/>
        <v>Toka 2</v>
      </c>
      <c r="F79" t="s">
        <v>44</v>
      </c>
      <c r="G79">
        <v>0</v>
      </c>
      <c r="H79">
        <v>0</v>
      </c>
      <c r="I79" t="s">
        <v>724</v>
      </c>
      <c r="Y79" t="s">
        <v>724</v>
      </c>
      <c r="Z79" t="s">
        <v>780</v>
      </c>
    </row>
    <row r="80" spans="1:27">
      <c r="A80" t="s">
        <v>48</v>
      </c>
      <c r="B80" t="s">
        <v>241</v>
      </c>
      <c r="C80" t="s">
        <v>246</v>
      </c>
      <c r="D80">
        <v>3</v>
      </c>
      <c r="E80" t="str">
        <f t="shared" si="1"/>
        <v>Toka 3</v>
      </c>
      <c r="F80" t="s">
        <v>44</v>
      </c>
      <c r="G80">
        <v>0</v>
      </c>
      <c r="H80">
        <v>0</v>
      </c>
    </row>
    <row r="81" spans="1:27">
      <c r="A81" s="11" t="s">
        <v>48</v>
      </c>
      <c r="B81" s="11" t="s">
        <v>241</v>
      </c>
      <c r="C81" s="11" t="s">
        <v>186</v>
      </c>
      <c r="D81" s="11">
        <v>1</v>
      </c>
      <c r="E81" s="11" t="str">
        <f t="shared" si="1"/>
        <v>Pipestone 1</v>
      </c>
      <c r="F81" s="11" t="s">
        <v>44</v>
      </c>
      <c r="G81" s="11">
        <v>0</v>
      </c>
      <c r="H81" s="11">
        <v>0</v>
      </c>
      <c r="I81" s="11" t="s">
        <v>707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 t="s">
        <v>781</v>
      </c>
      <c r="Y81" s="11" t="s">
        <v>707</v>
      </c>
      <c r="Z81" s="11" t="s">
        <v>711</v>
      </c>
      <c r="AA81" s="11" t="s">
        <v>782</v>
      </c>
    </row>
    <row r="82" spans="1:27">
      <c r="A82" s="11" t="s">
        <v>48</v>
      </c>
      <c r="B82" s="11" t="s">
        <v>241</v>
      </c>
      <c r="C82" s="11" t="s">
        <v>186</v>
      </c>
      <c r="D82" s="11">
        <v>2</v>
      </c>
      <c r="E82" s="11" t="str">
        <f t="shared" si="1"/>
        <v>Pipestone 2</v>
      </c>
      <c r="F82" s="11" t="s">
        <v>44</v>
      </c>
      <c r="G82" s="11">
        <v>0</v>
      </c>
      <c r="H82" s="11">
        <v>0</v>
      </c>
      <c r="I82" s="11" t="s">
        <v>783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 t="s">
        <v>781</v>
      </c>
      <c r="Y82" s="11" t="s">
        <v>783</v>
      </c>
      <c r="Z82" s="11" t="s">
        <v>784</v>
      </c>
      <c r="AA82" s="11"/>
    </row>
    <row r="83" spans="1:27">
      <c r="A83" s="11" t="s">
        <v>48</v>
      </c>
      <c r="B83" s="11" t="s">
        <v>241</v>
      </c>
      <c r="C83" s="11" t="s">
        <v>186</v>
      </c>
      <c r="D83" s="11">
        <v>3</v>
      </c>
      <c r="E83" s="11" t="str">
        <f t="shared" si="1"/>
        <v>Pipestone 3</v>
      </c>
      <c r="F83" s="11" t="s">
        <v>44</v>
      </c>
      <c r="G83" s="11">
        <v>0</v>
      </c>
      <c r="H83" s="11">
        <v>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 t="s">
        <v>785</v>
      </c>
      <c r="Y83" s="11"/>
      <c r="Z83" s="11"/>
      <c r="AA83" s="11"/>
    </row>
    <row r="84" spans="1:27">
      <c r="A84" t="s">
        <v>48</v>
      </c>
      <c r="B84" t="s">
        <v>786</v>
      </c>
      <c r="C84" t="s">
        <v>787</v>
      </c>
      <c r="D84">
        <v>1</v>
      </c>
      <c r="E84" t="str">
        <f t="shared" si="1"/>
        <v>Red Star 1</v>
      </c>
      <c r="F84" t="s">
        <v>44</v>
      </c>
      <c r="G84">
        <v>0</v>
      </c>
      <c r="H84">
        <v>0</v>
      </c>
      <c r="Z84" t="s">
        <v>711</v>
      </c>
    </row>
    <row r="85" spans="1:27">
      <c r="A85" t="s">
        <v>48</v>
      </c>
      <c r="B85" t="s">
        <v>786</v>
      </c>
      <c r="C85" t="s">
        <v>787</v>
      </c>
      <c r="D85">
        <v>2</v>
      </c>
      <c r="E85" t="str">
        <f t="shared" si="1"/>
        <v>Red Star 2</v>
      </c>
      <c r="F85" t="s">
        <v>44</v>
      </c>
      <c r="G85">
        <v>0</v>
      </c>
      <c r="H85">
        <v>0</v>
      </c>
      <c r="Z85" t="s">
        <v>711</v>
      </c>
    </row>
    <row r="86" spans="1:27">
      <c r="A86" s="11" t="s">
        <v>48</v>
      </c>
      <c r="B86" s="11" t="s">
        <v>786</v>
      </c>
      <c r="C86" s="11" t="s">
        <v>788</v>
      </c>
      <c r="D86" s="11">
        <v>1</v>
      </c>
      <c r="E86" s="11" t="str">
        <f>CONCATENATE(C86,)</f>
        <v>Veteran 1</v>
      </c>
      <c r="F86" s="11" t="s">
        <v>44</v>
      </c>
      <c r="G86" s="11">
        <v>0</v>
      </c>
      <c r="H86" s="11">
        <v>0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 t="s">
        <v>117</v>
      </c>
    </row>
    <row r="87" spans="1:27">
      <c r="A87" s="11" t="s">
        <v>48</v>
      </c>
      <c r="B87" s="11" t="s">
        <v>786</v>
      </c>
      <c r="C87" s="11" t="s">
        <v>789</v>
      </c>
      <c r="D87" s="11">
        <v>2</v>
      </c>
      <c r="E87" s="11" t="str">
        <f>CONCATENATE(C87,)</f>
        <v>Veteran 2</v>
      </c>
      <c r="F87" s="11" t="s">
        <v>44</v>
      </c>
      <c r="G87" s="11">
        <v>0</v>
      </c>
      <c r="H87" s="11">
        <v>0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38"/>
  <sheetViews>
    <sheetView zoomScaleNormal="100" workbookViewId="0">
      <selection activeCell="J13" sqref="J13"/>
    </sheetView>
  </sheetViews>
  <sheetFormatPr baseColWidth="10" defaultColWidth="8.83203125" defaultRowHeight="15"/>
  <cols>
    <col min="1" max="1" width="8.1640625" customWidth="1"/>
    <col min="2" max="2" width="20.83203125" customWidth="1"/>
    <col min="3" max="3" width="7.6640625" customWidth="1"/>
    <col min="4" max="4" width="12.5" customWidth="1"/>
    <col min="5" max="5" width="9" customWidth="1"/>
    <col min="6" max="6" width="9.33203125" customWidth="1"/>
    <col min="7" max="7" width="12.33203125" customWidth="1"/>
    <col min="8" max="8" width="26.6640625" customWidth="1"/>
    <col min="9" max="9" width="47.33203125" customWidth="1"/>
    <col min="10" max="10" width="30.33203125" customWidth="1"/>
    <col min="11" max="11" width="12.1640625" customWidth="1"/>
    <col min="12" max="12" width="16" customWidth="1"/>
    <col min="13" max="13" width="12.5" customWidth="1"/>
    <col min="14" max="14" width="9.83203125" customWidth="1"/>
    <col min="15" max="15" width="10.5" customWidth="1"/>
    <col min="16" max="16" width="12.5" customWidth="1"/>
    <col min="17" max="17" width="20.33203125" customWidth="1"/>
    <col min="18" max="22" width="12.33203125" customWidth="1"/>
    <col min="23" max="23" width="11.1640625" customWidth="1"/>
    <col min="24" max="24" width="11" customWidth="1"/>
    <col min="25" max="25" width="10.83203125" customWidth="1"/>
    <col min="26" max="1025" width="8.6640625" customWidth="1"/>
  </cols>
  <sheetData>
    <row r="1" spans="1:25" s="2" customFormat="1" ht="126" customHeight="1">
      <c r="A1" s="2" t="s">
        <v>367</v>
      </c>
      <c r="B1" s="2" t="s">
        <v>75</v>
      </c>
      <c r="C1" s="2" t="s">
        <v>76</v>
      </c>
      <c r="D1" s="2" t="s">
        <v>77</v>
      </c>
      <c r="E1" s="2" t="s">
        <v>188</v>
      </c>
      <c r="F1" s="2" t="s">
        <v>78</v>
      </c>
      <c r="G1" s="2" t="s">
        <v>83</v>
      </c>
      <c r="H1" s="2" t="s">
        <v>85</v>
      </c>
      <c r="I1" s="2" t="s">
        <v>86</v>
      </c>
      <c r="J1" s="2" t="s">
        <v>87</v>
      </c>
      <c r="K1" s="2" t="s">
        <v>368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93</v>
      </c>
      <c r="R1" s="2" t="s">
        <v>94</v>
      </c>
      <c r="S1" s="2" t="s">
        <v>95</v>
      </c>
      <c r="T1" s="2" t="s">
        <v>96</v>
      </c>
      <c r="U1" s="2" t="s">
        <v>97</v>
      </c>
      <c r="V1" s="2" t="s">
        <v>98</v>
      </c>
      <c r="W1" s="2" t="s">
        <v>99</v>
      </c>
      <c r="X1" s="2" t="s">
        <v>100</v>
      </c>
      <c r="Y1" s="2" t="s">
        <v>101</v>
      </c>
    </row>
    <row r="2" spans="1:25">
      <c r="A2" s="11"/>
      <c r="B2" s="11" t="s">
        <v>790</v>
      </c>
      <c r="C2" s="11" t="s">
        <v>102</v>
      </c>
      <c r="D2" s="11" t="s">
        <v>190</v>
      </c>
      <c r="E2" s="11"/>
      <c r="F2" s="11"/>
      <c r="G2" s="11">
        <v>2014</v>
      </c>
      <c r="H2" s="11" t="s">
        <v>791</v>
      </c>
      <c r="I2" s="11"/>
      <c r="J2" s="11" t="s">
        <v>792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>
      <c r="A3" s="11"/>
      <c r="B3" s="11" t="s">
        <v>790</v>
      </c>
      <c r="C3" s="11" t="s">
        <v>102</v>
      </c>
      <c r="D3" s="11" t="s">
        <v>190</v>
      </c>
      <c r="E3" s="11"/>
      <c r="F3" s="11"/>
      <c r="G3" s="11">
        <v>2014</v>
      </c>
      <c r="H3" s="11" t="s">
        <v>793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>
      <c r="A4" s="11"/>
      <c r="B4" s="11" t="s">
        <v>790</v>
      </c>
      <c r="C4" s="11" t="s">
        <v>102</v>
      </c>
      <c r="D4" s="11" t="s">
        <v>190</v>
      </c>
      <c r="E4" s="11"/>
      <c r="F4" s="11"/>
      <c r="G4" s="11">
        <v>2015</v>
      </c>
      <c r="H4" s="11"/>
      <c r="I4" s="11"/>
      <c r="J4" s="11" t="s">
        <v>794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>
      <c r="A5" s="11"/>
      <c r="B5" s="11" t="s">
        <v>790</v>
      </c>
      <c r="C5" s="11" t="s">
        <v>102</v>
      </c>
      <c r="D5" s="11" t="s">
        <v>190</v>
      </c>
      <c r="E5" s="11"/>
      <c r="F5" s="11"/>
      <c r="G5" s="11">
        <v>2014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>
      <c r="A6" s="11"/>
      <c r="B6" s="11" t="s">
        <v>790</v>
      </c>
      <c r="C6" s="11" t="s">
        <v>102</v>
      </c>
      <c r="D6" s="11" t="s">
        <v>190</v>
      </c>
      <c r="E6" s="11"/>
      <c r="F6" s="11"/>
      <c r="G6" s="11">
        <v>2014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>
      <c r="B7" t="s">
        <v>790</v>
      </c>
      <c r="C7" t="s">
        <v>102</v>
      </c>
      <c r="D7" t="s">
        <v>270</v>
      </c>
      <c r="G7">
        <v>2014</v>
      </c>
      <c r="H7" t="s">
        <v>795</v>
      </c>
      <c r="J7" t="s">
        <v>796</v>
      </c>
    </row>
    <row r="8" spans="1:25">
      <c r="B8" t="s">
        <v>790</v>
      </c>
      <c r="C8" t="s">
        <v>102</v>
      </c>
      <c r="D8" t="s">
        <v>270</v>
      </c>
      <c r="G8">
        <v>2014</v>
      </c>
      <c r="J8" t="s">
        <v>797</v>
      </c>
    </row>
    <row r="9" spans="1:25">
      <c r="B9" t="s">
        <v>790</v>
      </c>
      <c r="C9" t="s">
        <v>102</v>
      </c>
      <c r="D9" t="s">
        <v>270</v>
      </c>
      <c r="G9">
        <v>2014</v>
      </c>
    </row>
    <row r="10" spans="1:25">
      <c r="A10" s="11"/>
      <c r="B10" s="11" t="s">
        <v>790</v>
      </c>
      <c r="C10" s="11" t="s">
        <v>102</v>
      </c>
      <c r="D10" s="11" t="s">
        <v>212</v>
      </c>
      <c r="E10" s="11"/>
      <c r="F10" s="11"/>
      <c r="G10" s="11">
        <v>2013</v>
      </c>
      <c r="H10" s="11"/>
      <c r="I10" s="11"/>
      <c r="J10" s="11" t="s">
        <v>795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>
      <c r="A11" s="11"/>
      <c r="B11" s="11" t="s">
        <v>790</v>
      </c>
      <c r="C11" s="11" t="s">
        <v>102</v>
      </c>
      <c r="D11" s="11" t="s">
        <v>212</v>
      </c>
      <c r="E11" s="11"/>
      <c r="F11" s="11"/>
      <c r="G11" s="11">
        <v>2013</v>
      </c>
      <c r="H11" s="11"/>
      <c r="I11" s="11"/>
      <c r="J11" s="11" t="s">
        <v>795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>
      <c r="A12" s="11"/>
      <c r="B12" s="11" t="s">
        <v>790</v>
      </c>
      <c r="C12" s="11" t="s">
        <v>102</v>
      </c>
      <c r="D12" s="11" t="s">
        <v>212</v>
      </c>
      <c r="E12" s="11"/>
      <c r="F12" s="11"/>
      <c r="G12" s="11">
        <v>2013</v>
      </c>
      <c r="H12" s="11"/>
      <c r="I12" s="11"/>
      <c r="J12" s="11" t="s">
        <v>795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>
      <c r="B13" t="s">
        <v>790</v>
      </c>
      <c r="C13" t="s">
        <v>102</v>
      </c>
      <c r="D13" t="s">
        <v>733</v>
      </c>
      <c r="G13">
        <v>2014</v>
      </c>
      <c r="H13" t="s">
        <v>798</v>
      </c>
      <c r="J13">
        <v>41773</v>
      </c>
    </row>
    <row r="14" spans="1:25">
      <c r="B14" t="s">
        <v>790</v>
      </c>
      <c r="C14" t="s">
        <v>102</v>
      </c>
      <c r="D14" t="s">
        <v>733</v>
      </c>
      <c r="G14">
        <v>2013</v>
      </c>
      <c r="H14" t="s">
        <v>799</v>
      </c>
      <c r="J14" t="s">
        <v>800</v>
      </c>
    </row>
    <row r="15" spans="1:25">
      <c r="B15" t="s">
        <v>790</v>
      </c>
      <c r="C15" t="s">
        <v>102</v>
      </c>
      <c r="D15" t="s">
        <v>733</v>
      </c>
      <c r="G15">
        <v>2014</v>
      </c>
      <c r="H15" t="s">
        <v>798</v>
      </c>
    </row>
    <row r="16" spans="1:25">
      <c r="A16" s="11"/>
      <c r="B16" s="11" t="s">
        <v>790</v>
      </c>
      <c r="C16" s="11" t="s">
        <v>102</v>
      </c>
      <c r="D16" s="11" t="s">
        <v>474</v>
      </c>
      <c r="E16" s="11"/>
      <c r="F16" s="11"/>
      <c r="G16" s="11">
        <v>2014</v>
      </c>
      <c r="H16" s="11" t="s">
        <v>801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>
      <c r="A17" s="11"/>
      <c r="B17" s="11" t="s">
        <v>790</v>
      </c>
      <c r="C17" s="11" t="s">
        <v>102</v>
      </c>
      <c r="D17" s="11" t="s">
        <v>474</v>
      </c>
      <c r="E17" s="11"/>
      <c r="F17" s="11"/>
      <c r="G17" s="11">
        <v>2014</v>
      </c>
      <c r="H17" s="11" t="s">
        <v>801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>
      <c r="A18" s="11"/>
      <c r="B18" s="11" t="s">
        <v>790</v>
      </c>
      <c r="C18" s="11" t="s">
        <v>102</v>
      </c>
      <c r="D18" s="11" t="s">
        <v>474</v>
      </c>
      <c r="E18" s="11"/>
      <c r="F18" s="11"/>
      <c r="G18" s="11">
        <v>2014</v>
      </c>
      <c r="H18" s="11" t="s">
        <v>801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>
      <c r="B19" t="s">
        <v>790</v>
      </c>
      <c r="C19" t="s">
        <v>102</v>
      </c>
      <c r="D19" t="s">
        <v>802</v>
      </c>
      <c r="G19">
        <v>2015</v>
      </c>
      <c r="J19" t="s">
        <v>803</v>
      </c>
    </row>
    <row r="20" spans="1:25">
      <c r="A20" s="11"/>
      <c r="B20" s="11" t="s">
        <v>790</v>
      </c>
      <c r="C20" s="11" t="s">
        <v>102</v>
      </c>
      <c r="D20" s="11" t="s">
        <v>190</v>
      </c>
      <c r="E20" s="11"/>
      <c r="F20" s="11"/>
      <c r="G20" s="11">
        <v>2014</v>
      </c>
      <c r="H20" s="11"/>
      <c r="I20" s="11"/>
      <c r="J20" s="11">
        <v>41551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>
      <c r="A21" s="11"/>
      <c r="B21" s="11" t="s">
        <v>790</v>
      </c>
      <c r="C21" s="11" t="s">
        <v>102</v>
      </c>
      <c r="D21" s="11" t="s">
        <v>190</v>
      </c>
      <c r="E21" s="11"/>
      <c r="F21" s="11"/>
      <c r="G21" s="11">
        <v>2013</v>
      </c>
      <c r="H21" s="11"/>
      <c r="I21" s="11"/>
      <c r="J21" s="11" t="s">
        <v>804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>
      <c r="B22" t="s">
        <v>790</v>
      </c>
      <c r="C22" t="s">
        <v>102</v>
      </c>
      <c r="D22" t="s">
        <v>805</v>
      </c>
      <c r="G22">
        <v>2014</v>
      </c>
      <c r="J22">
        <v>42194</v>
      </c>
    </row>
    <row r="23" spans="1:25">
      <c r="B23" t="s">
        <v>790</v>
      </c>
      <c r="C23" t="s">
        <v>147</v>
      </c>
      <c r="D23" t="s">
        <v>225</v>
      </c>
      <c r="G23">
        <v>2013</v>
      </c>
      <c r="H23" t="s">
        <v>801</v>
      </c>
      <c r="I23" t="s">
        <v>806</v>
      </c>
    </row>
    <row r="24" spans="1:25">
      <c r="B24" t="s">
        <v>790</v>
      </c>
      <c r="C24" t="s">
        <v>147</v>
      </c>
      <c r="D24" t="s">
        <v>225</v>
      </c>
      <c r="G24">
        <v>2013</v>
      </c>
      <c r="H24" t="s">
        <v>801</v>
      </c>
      <c r="I24">
        <v>41551</v>
      </c>
    </row>
    <row r="25" spans="1:25">
      <c r="B25" t="s">
        <v>790</v>
      </c>
      <c r="C25" t="s">
        <v>147</v>
      </c>
      <c r="D25" t="s">
        <v>225</v>
      </c>
      <c r="G25">
        <v>2013</v>
      </c>
      <c r="H25" t="s">
        <v>807</v>
      </c>
      <c r="I25">
        <v>41551</v>
      </c>
    </row>
    <row r="26" spans="1:25">
      <c r="B26" t="s">
        <v>790</v>
      </c>
      <c r="C26" t="s">
        <v>147</v>
      </c>
      <c r="D26" t="s">
        <v>157</v>
      </c>
      <c r="G26">
        <v>2013</v>
      </c>
      <c r="H26" t="s">
        <v>801</v>
      </c>
      <c r="I26">
        <v>41551</v>
      </c>
    </row>
    <row r="27" spans="1:25">
      <c r="B27" t="s">
        <v>790</v>
      </c>
      <c r="C27" t="s">
        <v>147</v>
      </c>
      <c r="D27" t="s">
        <v>157</v>
      </c>
      <c r="G27">
        <v>2014</v>
      </c>
      <c r="H27" t="s">
        <v>801</v>
      </c>
      <c r="I27" t="s">
        <v>808</v>
      </c>
    </row>
    <row r="28" spans="1:25">
      <c r="B28" t="s">
        <v>790</v>
      </c>
      <c r="C28" t="s">
        <v>147</v>
      </c>
      <c r="D28" t="s">
        <v>157</v>
      </c>
      <c r="G28">
        <v>2013</v>
      </c>
      <c r="H28" t="s">
        <v>798</v>
      </c>
    </row>
    <row r="29" spans="1:25">
      <c r="B29" t="s">
        <v>790</v>
      </c>
      <c r="C29" t="s">
        <v>147</v>
      </c>
      <c r="D29" t="s">
        <v>471</v>
      </c>
      <c r="G29">
        <v>2013</v>
      </c>
      <c r="H29" t="s">
        <v>801</v>
      </c>
      <c r="I29" t="s">
        <v>806</v>
      </c>
    </row>
    <row r="30" spans="1:25">
      <c r="B30" t="s">
        <v>790</v>
      </c>
      <c r="C30" t="s">
        <v>147</v>
      </c>
      <c r="D30" t="s">
        <v>471</v>
      </c>
      <c r="G30">
        <v>2013</v>
      </c>
      <c r="H30" t="s">
        <v>809</v>
      </c>
      <c r="I30" t="s">
        <v>810</v>
      </c>
    </row>
    <row r="31" spans="1:25">
      <c r="B31" t="s">
        <v>790</v>
      </c>
      <c r="C31" t="s">
        <v>147</v>
      </c>
      <c r="D31" t="s">
        <v>471</v>
      </c>
      <c r="G31">
        <v>2014</v>
      </c>
      <c r="H31" t="s">
        <v>811</v>
      </c>
      <c r="I31">
        <v>41773</v>
      </c>
    </row>
    <row r="32" spans="1:25">
      <c r="B32" t="s">
        <v>790</v>
      </c>
      <c r="C32" t="s">
        <v>147</v>
      </c>
      <c r="D32" t="s">
        <v>148</v>
      </c>
      <c r="G32">
        <v>2014</v>
      </c>
      <c r="I32" t="s">
        <v>812</v>
      </c>
    </row>
    <row r="33" spans="2:10">
      <c r="B33" t="s">
        <v>790</v>
      </c>
      <c r="C33" t="s">
        <v>241</v>
      </c>
      <c r="D33" t="s">
        <v>242</v>
      </c>
      <c r="G33">
        <v>2014</v>
      </c>
      <c r="H33" t="s">
        <v>798</v>
      </c>
      <c r="I33">
        <v>41773</v>
      </c>
    </row>
    <row r="34" spans="2:10">
      <c r="B34" t="s">
        <v>790</v>
      </c>
      <c r="C34" t="s">
        <v>241</v>
      </c>
      <c r="D34" t="s">
        <v>242</v>
      </c>
      <c r="G34">
        <v>2014</v>
      </c>
      <c r="H34" t="s">
        <v>801</v>
      </c>
      <c r="I34" t="s">
        <v>813</v>
      </c>
      <c r="J34" t="s">
        <v>792</v>
      </c>
    </row>
    <row r="35" spans="2:10">
      <c r="B35" t="s">
        <v>790</v>
      </c>
      <c r="C35" t="s">
        <v>241</v>
      </c>
      <c r="D35" t="s">
        <v>242</v>
      </c>
      <c r="G35">
        <v>2014</v>
      </c>
    </row>
    <row r="36" spans="2:10">
      <c r="B36" t="s">
        <v>790</v>
      </c>
      <c r="C36" t="s">
        <v>241</v>
      </c>
      <c r="D36" t="s">
        <v>246</v>
      </c>
      <c r="G36">
        <v>2014</v>
      </c>
      <c r="H36" t="s">
        <v>798</v>
      </c>
      <c r="I36">
        <v>41773</v>
      </c>
    </row>
    <row r="37" spans="2:10">
      <c r="B37" t="s">
        <v>790</v>
      </c>
      <c r="C37" t="s">
        <v>241</v>
      </c>
      <c r="D37" t="s">
        <v>246</v>
      </c>
      <c r="G37">
        <v>2014</v>
      </c>
    </row>
    <row r="38" spans="2:10">
      <c r="B38" t="s">
        <v>790</v>
      </c>
      <c r="C38" t="s">
        <v>241</v>
      </c>
      <c r="D38" t="s">
        <v>246</v>
      </c>
      <c r="G38">
        <v>2014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262626"/>
    <pageSetUpPr fitToPage="1"/>
  </sheetPr>
  <dimension ref="A1:AMI24"/>
  <sheetViews>
    <sheetView zoomScaleNormal="100" workbookViewId="0">
      <selection activeCell="A3" sqref="A3:A6"/>
    </sheetView>
  </sheetViews>
  <sheetFormatPr baseColWidth="10" defaultColWidth="8.83203125" defaultRowHeight="15"/>
  <cols>
    <col min="1" max="4" width="17" style="234" customWidth="1"/>
    <col min="5" max="5" width="8.6640625" style="234" customWidth="1"/>
    <col min="6" max="6" width="15.5" style="234" customWidth="1"/>
    <col min="7" max="1023" width="8.6640625" style="234" customWidth="1"/>
    <col min="1024" max="16384" width="8.83203125" style="215"/>
  </cols>
  <sheetData>
    <row r="1" spans="1:4" ht="16">
      <c r="A1" s="223" t="s">
        <v>1283</v>
      </c>
    </row>
    <row r="3" spans="1:4">
      <c r="A3" s="233" t="s">
        <v>1280</v>
      </c>
    </row>
    <row r="4" spans="1:4">
      <c r="A4" s="233" t="s">
        <v>1281</v>
      </c>
    </row>
    <row r="5" spans="1:4">
      <c r="A5" s="234" t="s">
        <v>1282</v>
      </c>
    </row>
    <row r="6" spans="1:4">
      <c r="A6" s="234" t="s">
        <v>1265</v>
      </c>
    </row>
    <row r="8" spans="1:4" ht="17" thickBot="1">
      <c r="B8" s="227" t="s">
        <v>267</v>
      </c>
    </row>
    <row r="9" spans="1:4" ht="16" thickBot="1">
      <c r="B9" s="215"/>
      <c r="C9" s="228" t="s">
        <v>466</v>
      </c>
      <c r="D9" s="228" t="s">
        <v>466</v>
      </c>
    </row>
    <row r="10" spans="1:4" ht="43" thickBot="1">
      <c r="A10" s="211" t="s">
        <v>1113</v>
      </c>
      <c r="B10" s="210" t="s">
        <v>1114</v>
      </c>
      <c r="C10" s="210" t="s">
        <v>1115</v>
      </c>
      <c r="D10" s="211" t="s">
        <v>1104</v>
      </c>
    </row>
    <row r="11" spans="1:4" ht="43" thickBot="1">
      <c r="A11" s="211" t="s">
        <v>1104</v>
      </c>
      <c r="B11" s="210" t="s">
        <v>1098</v>
      </c>
      <c r="C11" s="210" t="s">
        <v>1049</v>
      </c>
      <c r="D11" s="211" t="s">
        <v>1104</v>
      </c>
    </row>
    <row r="12" spans="1:4" ht="43" thickBot="1">
      <c r="A12" s="211" t="s">
        <v>1104</v>
      </c>
      <c r="B12" s="210" t="s">
        <v>1105</v>
      </c>
      <c r="C12" s="211" t="s">
        <v>1106</v>
      </c>
      <c r="D12" s="211" t="s">
        <v>1106</v>
      </c>
    </row>
    <row r="13" spans="1:4" ht="43" thickBot="1">
      <c r="A13" s="211" t="s">
        <v>1101</v>
      </c>
      <c r="B13" s="211" t="s">
        <v>1099</v>
      </c>
      <c r="C13" s="210" t="s">
        <v>1107</v>
      </c>
      <c r="D13" s="228" t="s">
        <v>72</v>
      </c>
    </row>
    <row r="14" spans="1:4" ht="43" thickBot="1">
      <c r="A14" s="210" t="s">
        <v>1102</v>
      </c>
      <c r="B14" s="211" t="s">
        <v>1108</v>
      </c>
      <c r="C14" s="211" t="s">
        <v>1104</v>
      </c>
      <c r="D14" s="228" t="s">
        <v>72</v>
      </c>
    </row>
    <row r="15" spans="1:4" ht="43" thickBot="1">
      <c r="A15" s="210" t="s">
        <v>1038</v>
      </c>
      <c r="B15" s="210" t="s">
        <v>1044</v>
      </c>
      <c r="C15" s="211" t="s">
        <v>1120</v>
      </c>
      <c r="D15" s="228" t="s">
        <v>72</v>
      </c>
    </row>
    <row r="16" spans="1:4" ht="43" thickBot="1">
      <c r="A16" s="231" t="s">
        <v>1064</v>
      </c>
      <c r="B16" s="238" t="s">
        <v>1100</v>
      </c>
      <c r="C16" s="238" t="s">
        <v>1116</v>
      </c>
      <c r="D16" s="238" t="s">
        <v>1106</v>
      </c>
    </row>
    <row r="17" spans="1:6" ht="43" thickBot="1">
      <c r="A17" s="210" t="s">
        <v>941</v>
      </c>
      <c r="B17" s="211" t="s">
        <v>1109</v>
      </c>
      <c r="C17" s="211" t="s">
        <v>1110</v>
      </c>
      <c r="D17" s="211" t="s">
        <v>1110</v>
      </c>
    </row>
    <row r="18" spans="1:6" ht="43" thickBot="1">
      <c r="A18" s="210" t="s">
        <v>1103</v>
      </c>
      <c r="B18" s="211" t="s">
        <v>1111</v>
      </c>
      <c r="C18" s="211" t="s">
        <v>1110</v>
      </c>
      <c r="D18" s="211" t="s">
        <v>1108</v>
      </c>
      <c r="F18" s="228" t="s">
        <v>814</v>
      </c>
    </row>
    <row r="19" spans="1:6" ht="43" thickBot="1">
      <c r="A19" s="210" t="s">
        <v>1121</v>
      </c>
      <c r="B19" s="211" t="s">
        <v>1111</v>
      </c>
      <c r="C19" s="211" t="s">
        <v>1112</v>
      </c>
      <c r="D19" s="211" t="s">
        <v>1112</v>
      </c>
    </row>
    <row r="20" spans="1:6" ht="43" thickBot="1">
      <c r="A20" s="210" t="s">
        <v>1117</v>
      </c>
      <c r="B20" s="211" t="s">
        <v>1106</v>
      </c>
      <c r="C20" s="211" t="s">
        <v>1108</v>
      </c>
      <c r="D20" s="211" t="s">
        <v>1108</v>
      </c>
    </row>
    <row r="21" spans="1:6" ht="43" thickBot="1">
      <c r="A21" s="210" t="s">
        <v>1030</v>
      </c>
      <c r="B21" s="211" t="s">
        <v>1119</v>
      </c>
      <c r="C21" s="211" t="s">
        <v>1110</v>
      </c>
      <c r="D21" s="211" t="s">
        <v>1110</v>
      </c>
    </row>
    <row r="22" spans="1:6" ht="43" thickBot="1">
      <c r="A22" s="210" t="s">
        <v>1111</v>
      </c>
      <c r="B22" s="211" t="s">
        <v>1111</v>
      </c>
      <c r="C22" s="211" t="s">
        <v>1118</v>
      </c>
      <c r="D22" s="211" t="s">
        <v>1109</v>
      </c>
    </row>
    <row r="23" spans="1:6" ht="43" thickBot="1">
      <c r="A23" s="211" t="s">
        <v>1109</v>
      </c>
      <c r="B23" s="211" t="s">
        <v>1109</v>
      </c>
      <c r="C23" s="211" t="s">
        <v>1120</v>
      </c>
      <c r="D23" s="211" t="s">
        <v>1112</v>
      </c>
    </row>
    <row r="24" spans="1:6" ht="43" thickBot="1">
      <c r="A24" s="210" t="s">
        <v>1016</v>
      </c>
      <c r="B24" s="210" t="s">
        <v>1020</v>
      </c>
      <c r="C24" s="211" t="s">
        <v>1122</v>
      </c>
      <c r="D24" s="228" t="s">
        <v>72</v>
      </c>
    </row>
  </sheetData>
  <pageMargins left="0.7" right="0.7" top="0.75" bottom="0.75" header="0.51180555555555496" footer="0.51180555555555496"/>
  <pageSetup scale="67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548235"/>
  </sheetPr>
  <dimension ref="A1:Z63"/>
  <sheetViews>
    <sheetView zoomScaleNormal="100" workbookViewId="0">
      <selection activeCell="E32" sqref="E32"/>
    </sheetView>
  </sheetViews>
  <sheetFormatPr baseColWidth="10" defaultColWidth="8.83203125" defaultRowHeight="15"/>
  <cols>
    <col min="1" max="1" width="11.1640625" style="31" customWidth="1"/>
    <col min="2" max="2" width="8.33203125" style="31" customWidth="1"/>
    <col min="3" max="3" width="11" style="31" customWidth="1"/>
    <col min="4" max="4" width="26.5" style="31" customWidth="1"/>
    <col min="5" max="9" width="11" style="31" customWidth="1"/>
    <col min="10" max="10" width="12.33203125" style="32" customWidth="1"/>
    <col min="11" max="11" width="19.1640625" style="31" customWidth="1"/>
    <col min="12" max="12" width="15.6640625" style="31" customWidth="1"/>
    <col min="13" max="13" width="17" style="31" customWidth="1"/>
    <col min="14" max="14" width="15.1640625" style="31" customWidth="1"/>
    <col min="15" max="15" width="17.33203125" style="31" customWidth="1"/>
    <col min="16" max="16" width="26.33203125" style="31" customWidth="1"/>
    <col min="17" max="21" width="17.33203125" style="31" customWidth="1"/>
    <col min="22" max="22" width="16.33203125" style="31" customWidth="1"/>
    <col min="23" max="23" width="15.5" style="31" customWidth="1"/>
    <col min="24" max="24" width="16" style="31" customWidth="1"/>
    <col min="25" max="26" width="21" style="31" customWidth="1"/>
    <col min="27" max="1025" width="8.6640625" customWidth="1"/>
  </cols>
  <sheetData>
    <row r="1" spans="1:26" s="2" customFormat="1" ht="128">
      <c r="A1" s="33" t="s">
        <v>367</v>
      </c>
      <c r="B1" s="33" t="s">
        <v>75</v>
      </c>
      <c r="C1" s="33" t="s">
        <v>76</v>
      </c>
      <c r="D1" s="33" t="s">
        <v>77</v>
      </c>
      <c r="E1" s="33" t="s">
        <v>78</v>
      </c>
      <c r="F1" s="33" t="s">
        <v>187</v>
      </c>
      <c r="G1" s="33" t="s">
        <v>188</v>
      </c>
      <c r="H1" s="33" t="s">
        <v>815</v>
      </c>
      <c r="I1" s="33" t="s">
        <v>476</v>
      </c>
      <c r="J1" s="34" t="s">
        <v>816</v>
      </c>
      <c r="K1" s="33" t="s">
        <v>88</v>
      </c>
      <c r="L1" s="33" t="s">
        <v>89</v>
      </c>
      <c r="M1" s="33" t="s">
        <v>90</v>
      </c>
      <c r="N1" s="33" t="s">
        <v>91</v>
      </c>
      <c r="O1" s="33" t="s">
        <v>92</v>
      </c>
      <c r="P1" s="33" t="s">
        <v>93</v>
      </c>
      <c r="Q1" s="33" t="s">
        <v>94</v>
      </c>
      <c r="R1" s="33" t="s">
        <v>95</v>
      </c>
      <c r="S1" s="33" t="s">
        <v>96</v>
      </c>
      <c r="T1" s="33" t="s">
        <v>97</v>
      </c>
      <c r="U1" s="33" t="s">
        <v>98</v>
      </c>
      <c r="V1" s="33" t="s">
        <v>99</v>
      </c>
      <c r="W1" s="33" t="s">
        <v>100</v>
      </c>
      <c r="X1" s="33" t="s">
        <v>101</v>
      </c>
      <c r="Y1" s="33" t="s">
        <v>86</v>
      </c>
      <c r="Z1" s="33" t="s">
        <v>87</v>
      </c>
    </row>
    <row r="2" spans="1:26">
      <c r="A2" s="35"/>
      <c r="B2" s="35" t="s">
        <v>52</v>
      </c>
      <c r="C2" s="35" t="s">
        <v>102</v>
      </c>
      <c r="D2" s="35" t="s">
        <v>533</v>
      </c>
      <c r="E2" s="35">
        <v>1</v>
      </c>
      <c r="F2" s="35" t="str">
        <f>CONCATENATE(D2)</f>
        <v>Goodland 1</v>
      </c>
      <c r="G2" s="35" t="s">
        <v>44</v>
      </c>
      <c r="H2" s="35">
        <v>1</v>
      </c>
      <c r="I2" s="35">
        <v>1</v>
      </c>
      <c r="J2" s="36" t="s">
        <v>817</v>
      </c>
      <c r="K2" s="35">
        <v>14.5</v>
      </c>
      <c r="L2" s="35">
        <v>2.4</v>
      </c>
      <c r="M2" s="35">
        <v>1.1000000000000001</v>
      </c>
      <c r="N2" s="35">
        <v>1.2</v>
      </c>
      <c r="O2" s="35">
        <v>0</v>
      </c>
      <c r="P2" s="35"/>
      <c r="Q2" s="35">
        <v>35</v>
      </c>
      <c r="R2" s="35">
        <v>18.5</v>
      </c>
      <c r="S2" s="35">
        <v>14</v>
      </c>
      <c r="T2" s="35">
        <v>11</v>
      </c>
      <c r="U2" s="35">
        <v>7.5</v>
      </c>
      <c r="V2" s="35"/>
      <c r="W2" s="35"/>
      <c r="X2" s="35"/>
      <c r="Y2" s="35" t="s">
        <v>818</v>
      </c>
      <c r="Z2" s="35"/>
    </row>
    <row r="3" spans="1:26">
      <c r="A3" s="37"/>
      <c r="B3" s="37" t="s">
        <v>52</v>
      </c>
      <c r="C3" s="37" t="s">
        <v>102</v>
      </c>
      <c r="D3" s="37" t="s">
        <v>535</v>
      </c>
      <c r="E3" s="37">
        <v>2</v>
      </c>
      <c r="F3" s="37" t="str">
        <f>CONCATENATE(D3)</f>
        <v>Goodland 2</v>
      </c>
      <c r="G3" s="37" t="s">
        <v>44</v>
      </c>
      <c r="H3" s="37">
        <v>0</v>
      </c>
      <c r="I3" s="37">
        <v>0</v>
      </c>
      <c r="J3" s="38" t="s">
        <v>819</v>
      </c>
      <c r="K3" s="37">
        <v>13</v>
      </c>
      <c r="L3" s="37">
        <v>2.1</v>
      </c>
      <c r="M3" s="37">
        <v>1.1000000000000001</v>
      </c>
      <c r="N3" s="37">
        <v>1.4</v>
      </c>
      <c r="O3" s="37">
        <v>0</v>
      </c>
      <c r="P3" s="37"/>
      <c r="Q3" s="37">
        <v>10.5</v>
      </c>
      <c r="R3" s="37">
        <v>10</v>
      </c>
      <c r="S3" s="37">
        <v>4</v>
      </c>
      <c r="T3" s="37">
        <v>5</v>
      </c>
      <c r="U3" s="37">
        <v>33</v>
      </c>
      <c r="V3" s="37"/>
      <c r="W3" s="37"/>
      <c r="X3" s="37"/>
      <c r="Y3" s="37"/>
      <c r="Z3" s="37"/>
    </row>
    <row r="4" spans="1:26">
      <c r="A4" s="35"/>
      <c r="B4" s="35" t="s">
        <v>52</v>
      </c>
      <c r="C4" s="35" t="s">
        <v>102</v>
      </c>
      <c r="D4" s="35" t="s">
        <v>537</v>
      </c>
      <c r="E4" s="35">
        <v>3</v>
      </c>
      <c r="F4" s="35" t="str">
        <f>CONCATENATE(D4)</f>
        <v>Goodland 3</v>
      </c>
      <c r="G4" s="35" t="s">
        <v>44</v>
      </c>
      <c r="H4" s="35">
        <v>1</v>
      </c>
      <c r="I4" s="35">
        <v>1</v>
      </c>
      <c r="J4" s="38" t="s">
        <v>819</v>
      </c>
      <c r="K4" s="35">
        <v>18.5</v>
      </c>
      <c r="L4" s="35">
        <v>2.95</v>
      </c>
      <c r="M4" s="35">
        <v>1.5</v>
      </c>
      <c r="N4" s="35">
        <v>1.6</v>
      </c>
      <c r="O4" s="35">
        <v>0</v>
      </c>
      <c r="P4" s="35"/>
      <c r="Q4" s="35">
        <v>52</v>
      </c>
      <c r="R4" s="35">
        <v>32</v>
      </c>
      <c r="S4" s="35">
        <v>34</v>
      </c>
      <c r="T4" s="35">
        <v>33</v>
      </c>
      <c r="U4" s="35">
        <v>21</v>
      </c>
      <c r="V4" s="35"/>
      <c r="W4" s="35"/>
      <c r="X4" s="35"/>
      <c r="Y4" s="35"/>
      <c r="Z4" s="35"/>
    </row>
    <row r="5" spans="1:26">
      <c r="A5" s="37"/>
      <c r="B5" s="37" t="s">
        <v>52</v>
      </c>
      <c r="C5" s="37" t="s">
        <v>102</v>
      </c>
      <c r="D5" s="37" t="s">
        <v>820</v>
      </c>
      <c r="E5" s="37">
        <v>1</v>
      </c>
      <c r="F5" s="37" t="str">
        <f>CONCATENATE(D5)</f>
        <v>Honeycrisp 1</v>
      </c>
      <c r="G5" s="37" t="s">
        <v>44</v>
      </c>
      <c r="H5" s="37">
        <v>1</v>
      </c>
      <c r="I5" s="37">
        <v>1</v>
      </c>
      <c r="J5" s="38" t="s">
        <v>819</v>
      </c>
      <c r="K5" s="37">
        <v>14</v>
      </c>
      <c r="L5" s="37">
        <v>2.65</v>
      </c>
      <c r="M5" s="37">
        <v>1.6</v>
      </c>
      <c r="N5" s="37">
        <v>1.4</v>
      </c>
      <c r="O5" s="37">
        <v>0</v>
      </c>
      <c r="P5" s="37"/>
      <c r="Q5" s="37">
        <v>10</v>
      </c>
      <c r="R5" s="37">
        <v>14</v>
      </c>
      <c r="S5" s="37">
        <v>26</v>
      </c>
      <c r="T5" s="37">
        <v>30</v>
      </c>
      <c r="U5" s="37">
        <v>36</v>
      </c>
      <c r="V5" s="37"/>
      <c r="W5" s="37"/>
      <c r="X5" s="37"/>
      <c r="Y5" s="37"/>
      <c r="Z5" s="37"/>
    </row>
    <row r="6" spans="1:26">
      <c r="A6" s="35"/>
      <c r="B6" s="35" t="s">
        <v>52</v>
      </c>
      <c r="C6" s="35" t="s">
        <v>102</v>
      </c>
      <c r="D6" s="35" t="s">
        <v>541</v>
      </c>
      <c r="E6" s="35">
        <v>2</v>
      </c>
      <c r="F6" s="35" t="str">
        <f>CONCATENATE(D6)</f>
        <v>Honeycrisp 2</v>
      </c>
      <c r="G6" s="35" t="s">
        <v>44</v>
      </c>
      <c r="H6" s="35">
        <v>1</v>
      </c>
      <c r="I6" s="35">
        <v>1</v>
      </c>
      <c r="J6" s="38" t="s">
        <v>819</v>
      </c>
      <c r="K6" s="35">
        <v>20</v>
      </c>
      <c r="L6" s="35">
        <v>3.2</v>
      </c>
      <c r="M6" s="35">
        <v>2.4</v>
      </c>
      <c r="N6" s="35">
        <v>1.9</v>
      </c>
      <c r="O6" s="35">
        <v>2</v>
      </c>
      <c r="P6" s="35"/>
      <c r="Q6" s="35">
        <v>57</v>
      </c>
      <c r="R6" s="35">
        <v>18.5</v>
      </c>
      <c r="S6" s="35">
        <v>31</v>
      </c>
      <c r="T6" s="35">
        <v>16.5</v>
      </c>
      <c r="U6" s="35">
        <v>18</v>
      </c>
      <c r="V6" s="35"/>
      <c r="W6" s="35"/>
      <c r="X6" s="35"/>
      <c r="Y6" s="35" t="s">
        <v>818</v>
      </c>
      <c r="Z6" s="35"/>
    </row>
    <row r="7" spans="1:26">
      <c r="A7" s="35" t="s">
        <v>821</v>
      </c>
      <c r="B7" s="35" t="s">
        <v>52</v>
      </c>
      <c r="C7" s="35" t="s">
        <v>102</v>
      </c>
      <c r="D7" s="35" t="s">
        <v>822</v>
      </c>
      <c r="E7" s="35">
        <v>3</v>
      </c>
      <c r="F7" s="35" t="str">
        <f>CONCATENATE(D7," ",E7)</f>
        <v>Honeycrisp/BUD 118 3</v>
      </c>
      <c r="G7" s="35" t="s">
        <v>823</v>
      </c>
      <c r="H7" s="35">
        <v>0</v>
      </c>
      <c r="I7" s="35" t="s">
        <v>824</v>
      </c>
      <c r="J7" s="38" t="s">
        <v>819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>
      <c r="A8" s="38"/>
      <c r="B8" s="38" t="s">
        <v>52</v>
      </c>
      <c r="C8" s="38" t="s">
        <v>102</v>
      </c>
      <c r="D8" s="38" t="s">
        <v>270</v>
      </c>
      <c r="E8" s="39">
        <v>1</v>
      </c>
      <c r="F8" s="39" t="str">
        <f>CONCATENATE(D8," ",E8)</f>
        <v>Sweet 16 1</v>
      </c>
      <c r="G8" s="39" t="s">
        <v>44</v>
      </c>
      <c r="H8" s="39">
        <v>1</v>
      </c>
      <c r="I8" s="39">
        <v>1</v>
      </c>
      <c r="J8" s="38" t="s">
        <v>819</v>
      </c>
      <c r="K8" s="37">
        <v>24</v>
      </c>
      <c r="L8" s="37">
        <v>3.2</v>
      </c>
      <c r="M8" s="37">
        <v>2.6</v>
      </c>
      <c r="N8" s="37">
        <v>2</v>
      </c>
      <c r="O8" s="37">
        <v>0</v>
      </c>
      <c r="P8" s="37"/>
      <c r="Q8" s="37">
        <v>16</v>
      </c>
      <c r="R8" s="37">
        <v>6.5</v>
      </c>
      <c r="S8" s="37">
        <v>80</v>
      </c>
      <c r="T8" s="37">
        <v>57</v>
      </c>
      <c r="U8" s="37">
        <v>3.5</v>
      </c>
      <c r="V8" s="37"/>
      <c r="W8" s="37"/>
      <c r="X8" s="37"/>
      <c r="Y8" s="37"/>
      <c r="Z8" s="37"/>
    </row>
    <row r="9" spans="1:26">
      <c r="A9" s="38" t="s">
        <v>821</v>
      </c>
      <c r="B9" s="38" t="s">
        <v>52</v>
      </c>
      <c r="C9" s="38" t="s">
        <v>102</v>
      </c>
      <c r="D9" s="38" t="s">
        <v>270</v>
      </c>
      <c r="E9" s="39">
        <v>2</v>
      </c>
      <c r="F9" s="39" t="str">
        <f>CONCATENATE(D9," ",E9)</f>
        <v>Sweet 16 2</v>
      </c>
      <c r="G9" s="39" t="s">
        <v>44</v>
      </c>
      <c r="H9" s="39">
        <v>0</v>
      </c>
      <c r="I9" s="39" t="s">
        <v>824</v>
      </c>
      <c r="J9" s="38" t="s">
        <v>819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>
      <c r="A10" s="38" t="s">
        <v>821</v>
      </c>
      <c r="B10" s="38" t="s">
        <v>52</v>
      </c>
      <c r="C10" s="38" t="s">
        <v>102</v>
      </c>
      <c r="D10" s="38" t="s">
        <v>270</v>
      </c>
      <c r="E10" s="39">
        <v>3</v>
      </c>
      <c r="F10" s="39" t="str">
        <f>CONCATENATE(D10," ",E10)</f>
        <v>Sweet 16 3</v>
      </c>
      <c r="G10" s="39" t="s">
        <v>44</v>
      </c>
      <c r="H10" s="39">
        <v>0</v>
      </c>
      <c r="I10" s="39" t="s">
        <v>824</v>
      </c>
      <c r="J10" s="38" t="s">
        <v>819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>
      <c r="A11" s="35" t="s">
        <v>821</v>
      </c>
      <c r="B11" s="35" t="s">
        <v>52</v>
      </c>
      <c r="C11" s="35" t="s">
        <v>102</v>
      </c>
      <c r="D11" s="35" t="s">
        <v>212</v>
      </c>
      <c r="E11" s="35">
        <v>1</v>
      </c>
      <c r="F11" s="35" t="str">
        <f>CONCATENATE(D11," ",E11)</f>
        <v>Zestar 1</v>
      </c>
      <c r="G11" s="35" t="s">
        <v>44</v>
      </c>
      <c r="H11" s="35">
        <v>0</v>
      </c>
      <c r="I11" s="35" t="s">
        <v>824</v>
      </c>
      <c r="J11" s="38" t="s">
        <v>819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>
      <c r="A12" s="35"/>
      <c r="B12" s="35" t="s">
        <v>52</v>
      </c>
      <c r="C12" s="35" t="s">
        <v>102</v>
      </c>
      <c r="D12" s="35" t="s">
        <v>497</v>
      </c>
      <c r="E12" s="35">
        <v>2</v>
      </c>
      <c r="F12" s="35" t="str">
        <f>CONCATENATE(D12)</f>
        <v>Zestar 2</v>
      </c>
      <c r="G12" s="35" t="s">
        <v>44</v>
      </c>
      <c r="H12" s="35">
        <v>1</v>
      </c>
      <c r="I12" s="35">
        <v>1</v>
      </c>
      <c r="J12" s="38" t="s">
        <v>819</v>
      </c>
      <c r="K12" s="35">
        <v>12</v>
      </c>
      <c r="L12" s="35">
        <v>2.5</v>
      </c>
      <c r="M12" s="35">
        <v>0.8</v>
      </c>
      <c r="N12" s="35">
        <v>0.5</v>
      </c>
      <c r="O12" s="35">
        <v>1</v>
      </c>
      <c r="P12" s="35"/>
      <c r="Q12" s="35">
        <v>65</v>
      </c>
      <c r="R12" s="35">
        <v>40</v>
      </c>
      <c r="S12" s="35">
        <v>33</v>
      </c>
      <c r="T12" s="35">
        <v>41</v>
      </c>
      <c r="U12" s="35">
        <v>0</v>
      </c>
      <c r="V12" s="35"/>
      <c r="W12" s="35"/>
      <c r="X12" s="35"/>
      <c r="Y12" s="35"/>
      <c r="Z12" s="35"/>
    </row>
    <row r="13" spans="1:26">
      <c r="A13" s="35" t="s">
        <v>821</v>
      </c>
      <c r="B13" s="35" t="s">
        <v>52</v>
      </c>
      <c r="C13" s="35" t="s">
        <v>102</v>
      </c>
      <c r="D13" s="35" t="s">
        <v>499</v>
      </c>
      <c r="E13" s="35">
        <v>3</v>
      </c>
      <c r="F13" s="35" t="str">
        <f>CONCATENATE(D13)</f>
        <v>Zestar 3</v>
      </c>
      <c r="G13" s="35" t="s">
        <v>44</v>
      </c>
      <c r="H13" s="35">
        <v>0</v>
      </c>
      <c r="I13" s="35" t="s">
        <v>824</v>
      </c>
      <c r="J13" s="38" t="s">
        <v>819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>
      <c r="A14" s="40" t="s">
        <v>821</v>
      </c>
      <c r="B14" s="40" t="s">
        <v>52</v>
      </c>
      <c r="C14" s="40" t="s">
        <v>102</v>
      </c>
      <c r="D14" s="40" t="s">
        <v>825</v>
      </c>
      <c r="E14" s="37">
        <v>1</v>
      </c>
      <c r="F14" s="37" t="str">
        <f t="shared" ref="F14:F32" si="0">CONCATENATE(D14," ",E14)</f>
        <v>Frostbite  1</v>
      </c>
      <c r="G14" s="37" t="s">
        <v>44</v>
      </c>
      <c r="H14" s="37">
        <v>0</v>
      </c>
      <c r="I14" s="37" t="s">
        <v>824</v>
      </c>
      <c r="J14" s="41" t="s">
        <v>819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 t="s">
        <v>390</v>
      </c>
    </row>
    <row r="15" spans="1:26">
      <c r="A15" s="35" t="s">
        <v>821</v>
      </c>
      <c r="B15" s="35" t="s">
        <v>52</v>
      </c>
      <c r="C15" s="35" t="s">
        <v>102</v>
      </c>
      <c r="D15" s="35" t="s">
        <v>196</v>
      </c>
      <c r="E15" s="35">
        <v>1</v>
      </c>
      <c r="F15" s="35" t="str">
        <f t="shared" si="0"/>
        <v>Honeycrisp 1</v>
      </c>
      <c r="G15" s="35" t="s">
        <v>44</v>
      </c>
      <c r="H15" s="35">
        <v>0</v>
      </c>
      <c r="I15" s="35" t="s">
        <v>824</v>
      </c>
      <c r="J15" s="38" t="s">
        <v>819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>
      <c r="A16" s="37" t="s">
        <v>821</v>
      </c>
      <c r="B16" s="37" t="s">
        <v>52</v>
      </c>
      <c r="C16" s="37" t="s">
        <v>102</v>
      </c>
      <c r="D16" s="37" t="s">
        <v>826</v>
      </c>
      <c r="E16" s="37">
        <v>1</v>
      </c>
      <c r="F16" s="37" t="str">
        <f t="shared" si="0"/>
        <v>Ginger Golden/M7 1</v>
      </c>
      <c r="G16" s="37" t="s">
        <v>581</v>
      </c>
      <c r="H16" s="37">
        <v>0</v>
      </c>
      <c r="I16" s="37" t="s">
        <v>824</v>
      </c>
      <c r="J16" s="38" t="s">
        <v>819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>
      <c r="A17" s="35"/>
      <c r="B17" s="35" t="s">
        <v>52</v>
      </c>
      <c r="C17" s="35" t="s">
        <v>102</v>
      </c>
      <c r="D17" s="35" t="s">
        <v>827</v>
      </c>
      <c r="E17" s="35">
        <v>1</v>
      </c>
      <c r="F17" s="35" t="str">
        <f t="shared" si="0"/>
        <v>Frostbite  1</v>
      </c>
      <c r="G17" s="35" t="s">
        <v>44</v>
      </c>
      <c r="H17" s="35">
        <v>1</v>
      </c>
      <c r="I17" s="35">
        <v>1</v>
      </c>
      <c r="J17" s="38" t="s">
        <v>819</v>
      </c>
      <c r="K17" s="35">
        <v>22</v>
      </c>
      <c r="L17" s="35">
        <v>3.2</v>
      </c>
      <c r="M17" s="35">
        <v>2.4</v>
      </c>
      <c r="N17" s="35">
        <v>2.6</v>
      </c>
      <c r="O17" s="35">
        <v>0</v>
      </c>
      <c r="P17" s="35"/>
      <c r="Q17" s="35">
        <v>41</v>
      </c>
      <c r="R17" s="35">
        <v>44</v>
      </c>
      <c r="S17" s="35">
        <v>41</v>
      </c>
      <c r="T17" s="35">
        <v>36</v>
      </c>
      <c r="U17" s="35">
        <v>21</v>
      </c>
      <c r="V17" s="35"/>
      <c r="W17" s="35"/>
      <c r="X17" s="35"/>
      <c r="Y17" s="35"/>
      <c r="Z17" s="35"/>
    </row>
    <row r="18" spans="1:26">
      <c r="A18" s="37" t="s">
        <v>821</v>
      </c>
      <c r="B18" s="37" t="s">
        <v>52</v>
      </c>
      <c r="C18" s="37" t="s">
        <v>102</v>
      </c>
      <c r="D18" s="37" t="s">
        <v>212</v>
      </c>
      <c r="E18" s="37">
        <v>1</v>
      </c>
      <c r="F18" s="37" t="str">
        <f t="shared" si="0"/>
        <v>Zestar 1</v>
      </c>
      <c r="G18" s="37" t="s">
        <v>44</v>
      </c>
      <c r="H18" s="37">
        <v>0</v>
      </c>
      <c r="I18" s="37" t="s">
        <v>824</v>
      </c>
      <c r="J18" s="38" t="s">
        <v>819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>
      <c r="A19" s="35" t="s">
        <v>821</v>
      </c>
      <c r="B19" s="35" t="s">
        <v>52</v>
      </c>
      <c r="C19" s="35" t="s">
        <v>102</v>
      </c>
      <c r="D19" s="35" t="s">
        <v>828</v>
      </c>
      <c r="E19" s="35">
        <v>1</v>
      </c>
      <c r="F19" s="35" t="str">
        <f t="shared" si="0"/>
        <v>Ginger Golden /M7 1</v>
      </c>
      <c r="G19" s="35" t="s">
        <v>581</v>
      </c>
      <c r="H19" s="35">
        <v>0</v>
      </c>
      <c r="I19" s="35" t="s">
        <v>824</v>
      </c>
      <c r="J19" s="38" t="s">
        <v>819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 t="s">
        <v>400</v>
      </c>
    </row>
    <row r="20" spans="1:26">
      <c r="A20" s="35" t="s">
        <v>821</v>
      </c>
      <c r="B20" s="35" t="s">
        <v>52</v>
      </c>
      <c r="C20" s="35" t="s">
        <v>102</v>
      </c>
      <c r="D20" s="35" t="s">
        <v>826</v>
      </c>
      <c r="E20" s="35">
        <v>2</v>
      </c>
      <c r="F20" s="35" t="str">
        <f t="shared" si="0"/>
        <v>Ginger Golden/M7 2</v>
      </c>
      <c r="G20" s="35" t="s">
        <v>581</v>
      </c>
      <c r="H20" s="35">
        <v>0</v>
      </c>
      <c r="I20" s="35" t="s">
        <v>824</v>
      </c>
      <c r="J20" s="38" t="s">
        <v>819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>
      <c r="A21" s="40" t="s">
        <v>821</v>
      </c>
      <c r="B21" s="40" t="s">
        <v>52</v>
      </c>
      <c r="C21" s="40" t="s">
        <v>102</v>
      </c>
      <c r="D21" s="40" t="s">
        <v>829</v>
      </c>
      <c r="E21" s="37">
        <v>1</v>
      </c>
      <c r="F21" s="37" t="str">
        <f t="shared" si="0"/>
        <v>Honey Crisp/BUD 118 1</v>
      </c>
      <c r="G21" s="37" t="s">
        <v>823</v>
      </c>
      <c r="H21" s="37">
        <v>0</v>
      </c>
      <c r="I21" s="37" t="s">
        <v>824</v>
      </c>
      <c r="J21" s="41" t="s">
        <v>819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37" t="s">
        <v>821</v>
      </c>
      <c r="B22" s="37" t="s">
        <v>52</v>
      </c>
      <c r="C22" s="37" t="s">
        <v>102</v>
      </c>
      <c r="D22" s="37" t="s">
        <v>829</v>
      </c>
      <c r="E22" s="37">
        <v>2</v>
      </c>
      <c r="F22" s="37" t="str">
        <f t="shared" si="0"/>
        <v>Honey Crisp/BUD 118 2</v>
      </c>
      <c r="G22" s="37" t="s">
        <v>823</v>
      </c>
      <c r="H22" s="37">
        <v>0</v>
      </c>
      <c r="I22" s="37" t="s">
        <v>824</v>
      </c>
      <c r="J22" s="38" t="s">
        <v>819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>
      <c r="A23" s="35" t="s">
        <v>821</v>
      </c>
      <c r="B23" s="35" t="s">
        <v>52</v>
      </c>
      <c r="C23" s="35" t="s">
        <v>102</v>
      </c>
      <c r="D23" s="35" t="s">
        <v>595</v>
      </c>
      <c r="E23" s="35">
        <v>1</v>
      </c>
      <c r="F23" s="35" t="str">
        <f t="shared" si="0"/>
        <v>Ginger Gold/M7 1</v>
      </c>
      <c r="G23" s="35" t="s">
        <v>581</v>
      </c>
      <c r="H23" s="35">
        <v>0</v>
      </c>
      <c r="I23" s="35" t="s">
        <v>824</v>
      </c>
      <c r="J23" s="38" t="s">
        <v>819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>
      <c r="A24" s="42" t="s">
        <v>821</v>
      </c>
      <c r="B24" s="42" t="s">
        <v>52</v>
      </c>
      <c r="C24" s="42" t="s">
        <v>102</v>
      </c>
      <c r="D24" s="42" t="s">
        <v>830</v>
      </c>
      <c r="E24" s="35">
        <v>1</v>
      </c>
      <c r="F24" s="35" t="str">
        <f t="shared" si="0"/>
        <v>Summer Crisp 1</v>
      </c>
      <c r="G24" s="35" t="s">
        <v>44</v>
      </c>
      <c r="H24" s="35">
        <v>0</v>
      </c>
      <c r="I24" s="35" t="s">
        <v>824</v>
      </c>
      <c r="J24" s="41" t="s">
        <v>819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>
      <c r="A25" s="35" t="s">
        <v>821</v>
      </c>
      <c r="B25" s="35" t="s">
        <v>52</v>
      </c>
      <c r="C25" s="35" t="s">
        <v>102</v>
      </c>
      <c r="D25" s="35" t="s">
        <v>830</v>
      </c>
      <c r="E25" s="35">
        <v>1</v>
      </c>
      <c r="F25" s="35" t="str">
        <f t="shared" si="0"/>
        <v>Summer Crisp 1</v>
      </c>
      <c r="G25" s="35" t="s">
        <v>44</v>
      </c>
      <c r="H25" s="35">
        <v>0</v>
      </c>
      <c r="I25" s="35" t="s">
        <v>824</v>
      </c>
      <c r="J25" s="38" t="s">
        <v>819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>
      <c r="A26" s="37" t="s">
        <v>821</v>
      </c>
      <c r="B26" s="37" t="s">
        <v>52</v>
      </c>
      <c r="C26" s="37" t="s">
        <v>102</v>
      </c>
      <c r="D26" s="37" t="s">
        <v>190</v>
      </c>
      <c r="E26" s="37">
        <v>1</v>
      </c>
      <c r="F26" s="37" t="str">
        <f t="shared" si="0"/>
        <v>Goodland 1</v>
      </c>
      <c r="G26" s="37" t="s">
        <v>44</v>
      </c>
      <c r="H26" s="37">
        <v>0</v>
      </c>
      <c r="I26" s="37" t="s">
        <v>824</v>
      </c>
      <c r="J26" s="38" t="s">
        <v>819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>
      <c r="A27" s="37" t="s">
        <v>821</v>
      </c>
      <c r="B27" s="37" t="s">
        <v>52</v>
      </c>
      <c r="C27" s="37" t="s">
        <v>102</v>
      </c>
      <c r="D27" s="37" t="s">
        <v>190</v>
      </c>
      <c r="E27" s="37">
        <v>2</v>
      </c>
      <c r="F27" s="37" t="str">
        <f t="shared" si="0"/>
        <v>Goodland 2</v>
      </c>
      <c r="G27" s="37" t="s">
        <v>44</v>
      </c>
      <c r="H27" s="37">
        <v>0</v>
      </c>
      <c r="I27" s="37" t="s">
        <v>824</v>
      </c>
      <c r="J27" s="38" t="s">
        <v>819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>
      <c r="A28" s="42" t="s">
        <v>821</v>
      </c>
      <c r="B28" s="42" t="s">
        <v>52</v>
      </c>
      <c r="C28" s="42" t="s">
        <v>102</v>
      </c>
      <c r="D28" s="42" t="s">
        <v>825</v>
      </c>
      <c r="E28" s="35">
        <v>1</v>
      </c>
      <c r="F28" s="35" t="str">
        <f t="shared" si="0"/>
        <v>Frostbite  1</v>
      </c>
      <c r="G28" s="35" t="s">
        <v>44</v>
      </c>
      <c r="H28" s="35">
        <v>0</v>
      </c>
      <c r="I28" s="35" t="s">
        <v>824</v>
      </c>
      <c r="J28" s="41" t="s">
        <v>819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>
      <c r="A29" s="42" t="s">
        <v>821</v>
      </c>
      <c r="B29" s="42" t="s">
        <v>52</v>
      </c>
      <c r="C29" s="42" t="s">
        <v>102</v>
      </c>
      <c r="D29" s="42" t="s">
        <v>825</v>
      </c>
      <c r="E29" s="35">
        <v>2</v>
      </c>
      <c r="F29" s="35" t="str">
        <f t="shared" si="0"/>
        <v>Frostbite  2</v>
      </c>
      <c r="G29" s="35" t="s">
        <v>44</v>
      </c>
      <c r="H29" s="35">
        <v>0</v>
      </c>
      <c r="I29" s="35" t="s">
        <v>824</v>
      </c>
      <c r="J29" s="41" t="s">
        <v>819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>
      <c r="A30" s="40" t="s">
        <v>821</v>
      </c>
      <c r="B30" s="40" t="s">
        <v>52</v>
      </c>
      <c r="C30" s="40" t="s">
        <v>102</v>
      </c>
      <c r="D30" s="40" t="s">
        <v>831</v>
      </c>
      <c r="E30" s="37">
        <v>1</v>
      </c>
      <c r="F30" s="37" t="str">
        <f t="shared" si="0"/>
        <v>Honey Crisp 1</v>
      </c>
      <c r="G30" s="37" t="s">
        <v>44</v>
      </c>
      <c r="H30" s="37">
        <v>0</v>
      </c>
      <c r="I30" s="37" t="s">
        <v>824</v>
      </c>
      <c r="J30" s="41" t="s">
        <v>819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37" t="s">
        <v>821</v>
      </c>
      <c r="B31" s="37" t="s">
        <v>52</v>
      </c>
      <c r="C31" s="37" t="s">
        <v>102</v>
      </c>
      <c r="D31" s="37" t="s">
        <v>831</v>
      </c>
      <c r="E31" s="37">
        <v>2</v>
      </c>
      <c r="F31" s="37" t="str">
        <f t="shared" si="0"/>
        <v>Honey Crisp 2</v>
      </c>
      <c r="G31" s="37" t="s">
        <v>44</v>
      </c>
      <c r="H31" s="37">
        <v>0</v>
      </c>
      <c r="I31" s="37" t="s">
        <v>824</v>
      </c>
      <c r="J31" s="38" t="s">
        <v>819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>
      <c r="A32" s="38" t="s">
        <v>821</v>
      </c>
      <c r="B32" s="38" t="s">
        <v>52</v>
      </c>
      <c r="C32" s="38" t="s">
        <v>102</v>
      </c>
      <c r="D32" s="38" t="s">
        <v>270</v>
      </c>
      <c r="E32" s="39">
        <v>1</v>
      </c>
      <c r="F32" s="39" t="str">
        <f t="shared" si="0"/>
        <v>Sweet 16 1</v>
      </c>
      <c r="G32" s="39" t="s">
        <v>44</v>
      </c>
      <c r="H32" s="39">
        <v>0</v>
      </c>
      <c r="I32" s="39" t="s">
        <v>824</v>
      </c>
      <c r="J32" s="38" t="s">
        <v>819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 t="s">
        <v>832</v>
      </c>
      <c r="Z32" s="35"/>
    </row>
    <row r="33" spans="1:26">
      <c r="A33" s="40"/>
      <c r="B33" s="40" t="s">
        <v>52</v>
      </c>
      <c r="C33" s="40" t="s">
        <v>147</v>
      </c>
      <c r="D33" s="40" t="s">
        <v>627</v>
      </c>
      <c r="E33" s="37">
        <v>1</v>
      </c>
      <c r="F33" s="37" t="str">
        <f t="shared" ref="F33:F41" si="1">CONCATENATE(D33)</f>
        <v>Parker 1</v>
      </c>
      <c r="G33" s="37" t="s">
        <v>44</v>
      </c>
      <c r="H33" s="37">
        <v>1</v>
      </c>
      <c r="I33" s="37">
        <v>1</v>
      </c>
      <c r="J33" s="41" t="s">
        <v>819</v>
      </c>
      <c r="K33" s="37">
        <v>12.5</v>
      </c>
      <c r="L33" s="37">
        <v>2.35</v>
      </c>
      <c r="M33" s="37">
        <v>0.8</v>
      </c>
      <c r="N33" s="37">
        <v>0.7</v>
      </c>
      <c r="O33" s="37">
        <v>0</v>
      </c>
      <c r="P33" s="37"/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 t="s">
        <v>833</v>
      </c>
      <c r="W33" s="37"/>
      <c r="X33" s="37"/>
      <c r="Y33" s="40"/>
      <c r="Z33" s="40"/>
    </row>
    <row r="34" spans="1:26">
      <c r="A34" s="37"/>
      <c r="B34" s="37" t="s">
        <v>52</v>
      </c>
      <c r="C34" s="37" t="s">
        <v>147</v>
      </c>
      <c r="D34" s="37" t="s">
        <v>629</v>
      </c>
      <c r="E34" s="37">
        <v>2</v>
      </c>
      <c r="F34" s="37" t="str">
        <f t="shared" si="1"/>
        <v>Parker 2</v>
      </c>
      <c r="G34" s="37" t="s">
        <v>44</v>
      </c>
      <c r="H34" s="37">
        <v>1</v>
      </c>
      <c r="I34" s="37">
        <v>1</v>
      </c>
      <c r="J34" s="38" t="s">
        <v>819</v>
      </c>
      <c r="K34" s="37">
        <v>18</v>
      </c>
      <c r="L34" s="37">
        <v>2.2999999999999998</v>
      </c>
      <c r="M34" s="37">
        <v>1.1000000000000001</v>
      </c>
      <c r="N34" s="37">
        <v>1.3</v>
      </c>
      <c r="O34" s="37">
        <v>0</v>
      </c>
      <c r="P34" s="37"/>
      <c r="Q34" s="37">
        <v>29</v>
      </c>
      <c r="R34" s="37">
        <v>8</v>
      </c>
      <c r="S34" s="37">
        <v>8</v>
      </c>
      <c r="T34" s="37">
        <v>67</v>
      </c>
      <c r="U34" s="37">
        <v>8.5</v>
      </c>
      <c r="V34" s="37">
        <f>AVERAGE(Q34:U34)</f>
        <v>24.1</v>
      </c>
      <c r="W34" s="37"/>
      <c r="X34" s="37"/>
      <c r="Y34" s="37"/>
      <c r="Z34" s="37"/>
    </row>
    <row r="35" spans="1:26">
      <c r="A35" s="37" t="s">
        <v>821</v>
      </c>
      <c r="B35" s="37" t="s">
        <v>52</v>
      </c>
      <c r="C35" s="37" t="s">
        <v>147</v>
      </c>
      <c r="D35" s="37" t="s">
        <v>631</v>
      </c>
      <c r="E35" s="37">
        <v>3</v>
      </c>
      <c r="F35" s="37" t="str">
        <f t="shared" si="1"/>
        <v>Parker 3</v>
      </c>
      <c r="G35" s="37" t="s">
        <v>44</v>
      </c>
      <c r="H35" s="37">
        <v>0</v>
      </c>
      <c r="I35" s="37" t="s">
        <v>824</v>
      </c>
      <c r="J35" s="38" t="s">
        <v>819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>
      <c r="A36" s="35" t="s">
        <v>821</v>
      </c>
      <c r="B36" s="35" t="s">
        <v>52</v>
      </c>
      <c r="C36" s="35" t="s">
        <v>147</v>
      </c>
      <c r="D36" s="35" t="s">
        <v>225</v>
      </c>
      <c r="E36" s="35">
        <v>1</v>
      </c>
      <c r="F36" s="35" t="str">
        <f t="shared" si="1"/>
        <v>Golden Spice</v>
      </c>
      <c r="G36" s="35" t="s">
        <v>44</v>
      </c>
      <c r="H36" s="35">
        <v>0</v>
      </c>
      <c r="I36" s="35" t="s">
        <v>824</v>
      </c>
      <c r="J36" s="38" t="s">
        <v>819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>
      <c r="A37" s="35" t="s">
        <v>821</v>
      </c>
      <c r="B37" s="35" t="s">
        <v>52</v>
      </c>
      <c r="C37" s="35" t="s">
        <v>147</v>
      </c>
      <c r="D37" s="35" t="s">
        <v>225</v>
      </c>
      <c r="E37" s="35">
        <v>2</v>
      </c>
      <c r="F37" s="35" t="str">
        <f t="shared" si="1"/>
        <v>Golden Spice</v>
      </c>
      <c r="G37" s="35" t="s">
        <v>44</v>
      </c>
      <c r="H37" s="35">
        <v>0</v>
      </c>
      <c r="I37" s="35" t="s">
        <v>824</v>
      </c>
      <c r="J37" s="38" t="s">
        <v>819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>
      <c r="A38" s="42" t="s">
        <v>821</v>
      </c>
      <c r="B38" s="42" t="s">
        <v>52</v>
      </c>
      <c r="C38" s="42" t="s">
        <v>147</v>
      </c>
      <c r="D38" s="42" t="s">
        <v>225</v>
      </c>
      <c r="E38" s="35">
        <v>3</v>
      </c>
      <c r="F38" s="35" t="str">
        <f t="shared" si="1"/>
        <v>Golden Spice</v>
      </c>
      <c r="G38" s="35" t="s">
        <v>44</v>
      </c>
      <c r="H38" s="35">
        <v>0</v>
      </c>
      <c r="I38" s="35" t="s">
        <v>824</v>
      </c>
      <c r="J38" s="41" t="s">
        <v>819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>
      <c r="A39" s="37" t="s">
        <v>821</v>
      </c>
      <c r="B39" s="37" t="s">
        <v>52</v>
      </c>
      <c r="C39" s="37" t="s">
        <v>147</v>
      </c>
      <c r="D39" s="37" t="s">
        <v>643</v>
      </c>
      <c r="E39" s="37">
        <v>1</v>
      </c>
      <c r="F39" s="37" t="str">
        <f t="shared" si="1"/>
        <v>Patten 1</v>
      </c>
      <c r="G39" s="37" t="s">
        <v>44</v>
      </c>
      <c r="H39" s="37">
        <v>0</v>
      </c>
      <c r="I39" s="37" t="s">
        <v>824</v>
      </c>
      <c r="J39" s="38" t="s">
        <v>819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>
      <c r="A40" s="43" t="s">
        <v>821</v>
      </c>
      <c r="B40" s="43" t="s">
        <v>52</v>
      </c>
      <c r="C40" s="43" t="s">
        <v>147</v>
      </c>
      <c r="D40" s="43" t="s">
        <v>645</v>
      </c>
      <c r="E40" s="44">
        <v>2</v>
      </c>
      <c r="F40" s="44" t="str">
        <f t="shared" si="1"/>
        <v>Patten 2</v>
      </c>
      <c r="G40" s="44" t="s">
        <v>44</v>
      </c>
      <c r="H40" s="44">
        <v>0</v>
      </c>
      <c r="I40" s="44" t="s">
        <v>824</v>
      </c>
      <c r="J40" s="45" t="s">
        <v>819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>
      <c r="A41" s="46" t="s">
        <v>821</v>
      </c>
      <c r="B41" s="46" t="s">
        <v>52</v>
      </c>
      <c r="C41" s="46" t="s">
        <v>147</v>
      </c>
      <c r="D41" s="46" t="s">
        <v>834</v>
      </c>
      <c r="E41" s="44">
        <v>3</v>
      </c>
      <c r="F41" s="44" t="str">
        <f t="shared" si="1"/>
        <v>Patten 3</v>
      </c>
      <c r="G41" s="44" t="s">
        <v>44</v>
      </c>
      <c r="H41" s="44">
        <v>0</v>
      </c>
      <c r="I41" s="44" t="s">
        <v>824</v>
      </c>
      <c r="J41" s="47" t="s">
        <v>819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>
      <c r="A42" s="48" t="s">
        <v>821</v>
      </c>
      <c r="B42" s="48" t="s">
        <v>52</v>
      </c>
      <c r="C42" s="48" t="s">
        <v>147</v>
      </c>
      <c r="D42" s="48" t="s">
        <v>237</v>
      </c>
      <c r="E42" s="49">
        <v>1</v>
      </c>
      <c r="F42" s="49" t="str">
        <f t="shared" ref="F42:F55" si="2">CONCATENATE(D42," ",E42)</f>
        <v>Ure 1</v>
      </c>
      <c r="G42" s="49" t="s">
        <v>44</v>
      </c>
      <c r="H42" s="49">
        <v>0</v>
      </c>
      <c r="I42" s="49" t="s">
        <v>824</v>
      </c>
      <c r="J42" s="45" t="s">
        <v>819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>
      <c r="A43" s="35" t="s">
        <v>821</v>
      </c>
      <c r="B43" s="35" t="s">
        <v>52</v>
      </c>
      <c r="C43" s="35" t="s">
        <v>147</v>
      </c>
      <c r="D43" s="35" t="s">
        <v>237</v>
      </c>
      <c r="E43" s="35">
        <v>2</v>
      </c>
      <c r="F43" s="35" t="str">
        <f t="shared" si="2"/>
        <v>Ure 2</v>
      </c>
      <c r="G43" s="35" t="s">
        <v>44</v>
      </c>
      <c r="H43" s="35">
        <v>0</v>
      </c>
      <c r="I43" s="35" t="s">
        <v>824</v>
      </c>
      <c r="J43" s="38" t="s">
        <v>819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>
      <c r="A44" s="35" t="s">
        <v>821</v>
      </c>
      <c r="B44" s="35" t="s">
        <v>52</v>
      </c>
      <c r="C44" s="35" t="s">
        <v>147</v>
      </c>
      <c r="D44" s="35" t="s">
        <v>237</v>
      </c>
      <c r="E44" s="35">
        <v>3</v>
      </c>
      <c r="F44" s="35" t="str">
        <f t="shared" si="2"/>
        <v>Ure 3</v>
      </c>
      <c r="G44" s="35" t="s">
        <v>44</v>
      </c>
      <c r="H44" s="35">
        <v>0</v>
      </c>
      <c r="I44" s="35" t="s">
        <v>824</v>
      </c>
      <c r="J44" s="38" t="s">
        <v>819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>
      <c r="A45" s="37" t="s">
        <v>821</v>
      </c>
      <c r="B45" s="37" t="s">
        <v>52</v>
      </c>
      <c r="C45" s="37" t="s">
        <v>147</v>
      </c>
      <c r="D45" s="37" t="s">
        <v>830</v>
      </c>
      <c r="E45" s="37">
        <v>1</v>
      </c>
      <c r="F45" s="37" t="str">
        <f t="shared" si="2"/>
        <v>Summer Crisp 1</v>
      </c>
      <c r="G45" s="37" t="s">
        <v>44</v>
      </c>
      <c r="H45" s="37">
        <v>0</v>
      </c>
      <c r="I45" s="37" t="s">
        <v>824</v>
      </c>
      <c r="J45" s="38" t="s">
        <v>819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>
      <c r="A46" s="37" t="s">
        <v>821</v>
      </c>
      <c r="B46" s="37" t="s">
        <v>52</v>
      </c>
      <c r="C46" s="37" t="s">
        <v>147</v>
      </c>
      <c r="D46" s="37" t="s">
        <v>830</v>
      </c>
      <c r="E46" s="37">
        <v>2</v>
      </c>
      <c r="F46" s="37" t="str">
        <f t="shared" si="2"/>
        <v>Summer Crisp 2</v>
      </c>
      <c r="G46" s="37" t="s">
        <v>44</v>
      </c>
      <c r="H46" s="37">
        <v>0</v>
      </c>
      <c r="I46" s="37" t="s">
        <v>824</v>
      </c>
      <c r="J46" s="38" t="s">
        <v>819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>
      <c r="A47" s="35" t="s">
        <v>821</v>
      </c>
      <c r="B47" s="35" t="s">
        <v>52</v>
      </c>
      <c r="C47" s="35" t="s">
        <v>147</v>
      </c>
      <c r="D47" s="35" t="s">
        <v>225</v>
      </c>
      <c r="E47" s="35">
        <v>1</v>
      </c>
      <c r="F47" s="35" t="str">
        <f t="shared" si="2"/>
        <v>Golden Spice 1</v>
      </c>
      <c r="G47" s="35" t="s">
        <v>44</v>
      </c>
      <c r="H47" s="35">
        <v>0</v>
      </c>
      <c r="I47" s="35" t="s">
        <v>824</v>
      </c>
      <c r="J47" s="38" t="s">
        <v>819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>
      <c r="A48" s="37" t="s">
        <v>821</v>
      </c>
      <c r="B48" s="37" t="s">
        <v>52</v>
      </c>
      <c r="C48" s="37" t="s">
        <v>147</v>
      </c>
      <c r="D48" s="37" t="s">
        <v>237</v>
      </c>
      <c r="E48" s="37">
        <v>1</v>
      </c>
      <c r="F48" s="37" t="str">
        <f t="shared" si="2"/>
        <v>Ure 1</v>
      </c>
      <c r="G48" s="37" t="s">
        <v>44</v>
      </c>
      <c r="H48" s="37">
        <v>0</v>
      </c>
      <c r="I48" s="37" t="s">
        <v>824</v>
      </c>
      <c r="J48" s="38" t="s">
        <v>819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>
      <c r="A49" s="50" t="s">
        <v>821</v>
      </c>
      <c r="B49" s="50" t="s">
        <v>52</v>
      </c>
      <c r="C49" s="50" t="s">
        <v>147</v>
      </c>
      <c r="D49" s="50" t="s">
        <v>148</v>
      </c>
      <c r="E49" s="51">
        <v>1</v>
      </c>
      <c r="F49" s="51" t="str">
        <f t="shared" si="2"/>
        <v>Parker 1</v>
      </c>
      <c r="G49" s="51" t="s">
        <v>44</v>
      </c>
      <c r="H49" s="51">
        <v>0</v>
      </c>
      <c r="I49" s="51" t="s">
        <v>824</v>
      </c>
      <c r="J49" s="52" t="s">
        <v>819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>
      <c r="A50" s="53" t="s">
        <v>821</v>
      </c>
      <c r="B50" s="53" t="s">
        <v>52</v>
      </c>
      <c r="C50" s="53" t="s">
        <v>147</v>
      </c>
      <c r="D50" s="53" t="s">
        <v>157</v>
      </c>
      <c r="E50" s="54">
        <v>1</v>
      </c>
      <c r="F50" s="54" t="str">
        <f t="shared" si="2"/>
        <v>Patten 1</v>
      </c>
      <c r="G50" s="54" t="s">
        <v>44</v>
      </c>
      <c r="H50" s="54">
        <v>0</v>
      </c>
      <c r="I50" s="54" t="s">
        <v>824</v>
      </c>
      <c r="J50" s="52" t="s">
        <v>819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>
      <c r="A51" s="50" t="s">
        <v>821</v>
      </c>
      <c r="B51" s="50" t="s">
        <v>52</v>
      </c>
      <c r="C51" s="50" t="s">
        <v>147</v>
      </c>
      <c r="D51" s="50" t="s">
        <v>830</v>
      </c>
      <c r="E51" s="51">
        <v>1</v>
      </c>
      <c r="F51" s="51" t="str">
        <f t="shared" si="2"/>
        <v>Summer Crisp 1</v>
      </c>
      <c r="G51" s="51" t="s">
        <v>44</v>
      </c>
      <c r="H51" s="51">
        <v>0</v>
      </c>
      <c r="I51" s="51" t="s">
        <v>824</v>
      </c>
      <c r="J51" s="52" t="s">
        <v>819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>
      <c r="A52" s="50" t="s">
        <v>821</v>
      </c>
      <c r="B52" s="50" t="s">
        <v>52</v>
      </c>
      <c r="C52" s="50" t="s">
        <v>147</v>
      </c>
      <c r="D52" s="50" t="s">
        <v>830</v>
      </c>
      <c r="E52" s="51">
        <v>2</v>
      </c>
      <c r="F52" s="51" t="str">
        <f t="shared" si="2"/>
        <v>Summer Crisp 2</v>
      </c>
      <c r="G52" s="51" t="s">
        <v>44</v>
      </c>
      <c r="H52" s="51">
        <v>0</v>
      </c>
      <c r="I52" s="51" t="s">
        <v>824</v>
      </c>
      <c r="J52" s="52" t="s">
        <v>819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>
      <c r="A53" s="35"/>
      <c r="B53" s="35" t="s">
        <v>52</v>
      </c>
      <c r="C53" s="35" t="s">
        <v>241</v>
      </c>
      <c r="D53" s="35" t="s">
        <v>662</v>
      </c>
      <c r="E53" s="35">
        <v>1</v>
      </c>
      <c r="F53" s="35" t="str">
        <f t="shared" si="2"/>
        <v>Mount Royal 1 1</v>
      </c>
      <c r="G53" s="35" t="s">
        <v>44</v>
      </c>
      <c r="H53" s="35">
        <v>1</v>
      </c>
      <c r="I53" s="35">
        <v>1</v>
      </c>
      <c r="J53" s="38" t="s">
        <v>819</v>
      </c>
      <c r="K53" s="35">
        <v>12</v>
      </c>
      <c r="L53" s="35">
        <v>2.2999999999999998</v>
      </c>
      <c r="M53" s="35">
        <v>1.2</v>
      </c>
      <c r="N53" s="35">
        <v>1</v>
      </c>
      <c r="O53" s="35">
        <v>5</v>
      </c>
      <c r="P53" s="35"/>
      <c r="Q53" s="35">
        <v>13</v>
      </c>
      <c r="R53" s="35">
        <v>12.5</v>
      </c>
      <c r="S53" s="35">
        <v>12</v>
      </c>
      <c r="T53" s="35">
        <v>44</v>
      </c>
      <c r="U53" s="35">
        <v>0</v>
      </c>
      <c r="V53" s="35">
        <f>AVERAGE(Q53:U53)</f>
        <v>16.3</v>
      </c>
      <c r="W53" s="35"/>
      <c r="X53" s="35"/>
      <c r="Y53" s="35" t="s">
        <v>818</v>
      </c>
      <c r="Z53" s="35"/>
    </row>
    <row r="54" spans="1:26">
      <c r="A54" s="35" t="s">
        <v>821</v>
      </c>
      <c r="B54" s="35" t="s">
        <v>52</v>
      </c>
      <c r="C54" s="35" t="s">
        <v>241</v>
      </c>
      <c r="D54" s="35" t="s">
        <v>242</v>
      </c>
      <c r="E54" s="35">
        <v>2</v>
      </c>
      <c r="F54" s="35" t="str">
        <f t="shared" si="2"/>
        <v>Mount Royal 2</v>
      </c>
      <c r="G54" s="35" t="s">
        <v>44</v>
      </c>
      <c r="H54" s="35">
        <v>0</v>
      </c>
      <c r="I54" s="35" t="s">
        <v>824</v>
      </c>
      <c r="J54" s="38" t="s">
        <v>819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>
      <c r="A55" s="35" t="s">
        <v>821</v>
      </c>
      <c r="B55" s="35" t="s">
        <v>52</v>
      </c>
      <c r="C55" s="35" t="s">
        <v>241</v>
      </c>
      <c r="D55" s="35" t="s">
        <v>242</v>
      </c>
      <c r="E55" s="35">
        <v>3</v>
      </c>
      <c r="F55" s="35" t="str">
        <f t="shared" si="2"/>
        <v>Mount Royal 3</v>
      </c>
      <c r="G55" s="35" t="s">
        <v>44</v>
      </c>
      <c r="H55" s="35">
        <v>0</v>
      </c>
      <c r="I55" s="35" t="s">
        <v>824</v>
      </c>
      <c r="J55" s="38" t="s">
        <v>819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 t="s">
        <v>117</v>
      </c>
    </row>
    <row r="56" spans="1:26">
      <c r="A56" s="37" t="s">
        <v>835</v>
      </c>
      <c r="B56" s="37" t="s">
        <v>52</v>
      </c>
      <c r="C56" s="37" t="s">
        <v>241</v>
      </c>
      <c r="D56" s="37" t="s">
        <v>527</v>
      </c>
      <c r="E56" s="37">
        <v>1</v>
      </c>
      <c r="F56" s="37" t="str">
        <f>CONCATENATE(D56)</f>
        <v>Toka 1</v>
      </c>
      <c r="G56" s="37" t="s">
        <v>44</v>
      </c>
      <c r="H56" s="37">
        <v>1</v>
      </c>
      <c r="I56" s="37">
        <v>1</v>
      </c>
      <c r="J56" s="38" t="s">
        <v>819</v>
      </c>
      <c r="K56" s="37">
        <v>18</v>
      </c>
      <c r="L56" s="37">
        <v>2.8</v>
      </c>
      <c r="M56" s="37">
        <v>1.6</v>
      </c>
      <c r="N56" s="37">
        <v>1.8</v>
      </c>
      <c r="O56" s="37">
        <v>0</v>
      </c>
      <c r="P56" s="37"/>
      <c r="Q56" s="37">
        <v>70</v>
      </c>
      <c r="R56" s="37">
        <v>50</v>
      </c>
      <c r="S56" s="37">
        <v>45</v>
      </c>
      <c r="T56" s="37">
        <v>20</v>
      </c>
      <c r="U56" s="37">
        <v>20</v>
      </c>
      <c r="V56" s="37"/>
      <c r="W56" s="37"/>
      <c r="X56" s="37"/>
      <c r="Y56" s="37"/>
      <c r="Z56" s="37"/>
    </row>
    <row r="57" spans="1:26">
      <c r="A57" s="37"/>
      <c r="B57" s="37" t="s">
        <v>52</v>
      </c>
      <c r="C57" s="37" t="s">
        <v>241</v>
      </c>
      <c r="D57" s="37" t="s">
        <v>528</v>
      </c>
      <c r="E57" s="37">
        <v>2</v>
      </c>
      <c r="F57" s="37" t="str">
        <f>CONCATENATE(D57)</f>
        <v>Toka 2</v>
      </c>
      <c r="G57" s="37" t="s">
        <v>44</v>
      </c>
      <c r="H57" s="37">
        <v>1</v>
      </c>
      <c r="I57" s="37">
        <v>1</v>
      </c>
      <c r="J57" s="38" t="s">
        <v>819</v>
      </c>
      <c r="K57" s="37">
        <v>20.5</v>
      </c>
      <c r="L57" s="37">
        <v>2.8</v>
      </c>
      <c r="M57" s="37">
        <v>1.8</v>
      </c>
      <c r="N57" s="37">
        <v>2</v>
      </c>
      <c r="O57" s="37">
        <v>0</v>
      </c>
      <c r="P57" s="37"/>
      <c r="Q57" s="37">
        <v>47</v>
      </c>
      <c r="R57" s="37">
        <v>26</v>
      </c>
      <c r="S57" s="37">
        <v>11</v>
      </c>
      <c r="T57" s="37">
        <v>29</v>
      </c>
      <c r="U57" s="37">
        <v>12</v>
      </c>
      <c r="V57" s="37"/>
      <c r="W57" s="37"/>
      <c r="X57" s="37"/>
      <c r="Y57" s="37"/>
      <c r="Z57" s="37" t="s">
        <v>390</v>
      </c>
    </row>
    <row r="58" spans="1:26">
      <c r="A58" s="37"/>
      <c r="B58" s="37" t="s">
        <v>52</v>
      </c>
      <c r="C58" s="37" t="s">
        <v>241</v>
      </c>
      <c r="D58" s="37" t="s">
        <v>529</v>
      </c>
      <c r="E58" s="37">
        <v>3</v>
      </c>
      <c r="F58" s="37" t="str">
        <f>CONCATENATE(D58)</f>
        <v>Toka 3</v>
      </c>
      <c r="G58" s="37" t="s">
        <v>44</v>
      </c>
      <c r="H58" s="37">
        <v>1</v>
      </c>
      <c r="I58" s="37">
        <v>1</v>
      </c>
      <c r="J58" s="38" t="s">
        <v>819</v>
      </c>
      <c r="K58" s="37">
        <v>22</v>
      </c>
      <c r="L58" s="37">
        <v>2.95</v>
      </c>
      <c r="M58" s="37">
        <v>2.4</v>
      </c>
      <c r="N58" s="37">
        <v>2.5</v>
      </c>
      <c r="O58" s="37">
        <v>5</v>
      </c>
      <c r="P58" s="37"/>
      <c r="Q58" s="37">
        <v>16</v>
      </c>
      <c r="R58" s="37">
        <v>35</v>
      </c>
      <c r="S58" s="37">
        <v>33</v>
      </c>
      <c r="T58" s="37">
        <v>27</v>
      </c>
      <c r="U58" s="37">
        <v>12</v>
      </c>
      <c r="V58" s="37">
        <f>AVERAGE(Q56:U58)</f>
        <v>30.2</v>
      </c>
      <c r="W58" s="37"/>
      <c r="X58" s="37"/>
      <c r="Y58" s="37"/>
      <c r="Z58" s="37" t="s">
        <v>390</v>
      </c>
    </row>
    <row r="59" spans="1:26">
      <c r="A59" s="35" t="s">
        <v>821</v>
      </c>
      <c r="B59" s="35" t="s">
        <v>52</v>
      </c>
      <c r="C59" s="35" t="s">
        <v>241</v>
      </c>
      <c r="D59" s="35" t="s">
        <v>186</v>
      </c>
      <c r="E59" s="35">
        <v>1</v>
      </c>
      <c r="F59" s="35" t="str">
        <f>CONCATENATE(D59," ",E59)</f>
        <v>Pipestone 1</v>
      </c>
      <c r="G59" s="35" t="s">
        <v>44</v>
      </c>
      <c r="H59" s="35">
        <v>0</v>
      </c>
      <c r="I59" s="35" t="s">
        <v>824</v>
      </c>
      <c r="J59" s="38" t="s">
        <v>819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>
      <c r="A60" s="50" t="s">
        <v>821</v>
      </c>
      <c r="B60" s="50" t="s">
        <v>52</v>
      </c>
      <c r="C60" s="50" t="s">
        <v>241</v>
      </c>
      <c r="D60" s="50" t="s">
        <v>186</v>
      </c>
      <c r="E60" s="51">
        <v>2</v>
      </c>
      <c r="F60" s="51" t="str">
        <f>CONCATENATE(D60," ",E60)</f>
        <v>Pipestone 2</v>
      </c>
      <c r="G60" s="51" t="s">
        <v>44</v>
      </c>
      <c r="H60" s="51">
        <v>0</v>
      </c>
      <c r="I60" s="51" t="s">
        <v>824</v>
      </c>
      <c r="J60" s="52" t="s">
        <v>819</v>
      </c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>
      <c r="A61" s="50" t="s">
        <v>821</v>
      </c>
      <c r="B61" s="50" t="s">
        <v>52</v>
      </c>
      <c r="C61" s="50" t="s">
        <v>241</v>
      </c>
      <c r="D61" s="50" t="s">
        <v>186</v>
      </c>
      <c r="E61" s="51">
        <v>3</v>
      </c>
      <c r="F61" s="51" t="str">
        <f>CONCATENATE(D61," ",E61)</f>
        <v>Pipestone 3</v>
      </c>
      <c r="G61" s="51" t="s">
        <v>44</v>
      </c>
      <c r="H61" s="51">
        <v>0</v>
      </c>
      <c r="I61" s="51" t="s">
        <v>824</v>
      </c>
      <c r="J61" s="52" t="s">
        <v>819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 t="s">
        <v>711</v>
      </c>
    </row>
    <row r="62" spans="1:26">
      <c r="A62" s="53" t="s">
        <v>821</v>
      </c>
      <c r="B62" s="53" t="s">
        <v>52</v>
      </c>
      <c r="C62" s="53" t="s">
        <v>241</v>
      </c>
      <c r="D62" s="53" t="s">
        <v>246</v>
      </c>
      <c r="E62" s="54">
        <v>1</v>
      </c>
      <c r="F62" s="54" t="str">
        <f>CONCATENATE(D62," ",E62)</f>
        <v>Toka 1</v>
      </c>
      <c r="G62" s="54" t="s">
        <v>44</v>
      </c>
      <c r="H62" s="54">
        <v>0</v>
      </c>
      <c r="I62" s="54" t="s">
        <v>824</v>
      </c>
      <c r="J62" s="52" t="s">
        <v>819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>
      <c r="A63" s="50" t="s">
        <v>821</v>
      </c>
      <c r="B63" s="50" t="s">
        <v>52</v>
      </c>
      <c r="C63" s="50" t="s">
        <v>241</v>
      </c>
      <c r="D63" s="50" t="s">
        <v>242</v>
      </c>
      <c r="E63" s="51">
        <v>1</v>
      </c>
      <c r="F63" s="51" t="str">
        <f>CONCATENATE(D63," ",E63)</f>
        <v>Mount Royal 1</v>
      </c>
      <c r="G63" s="51" t="s">
        <v>44</v>
      </c>
      <c r="H63" s="51">
        <v>0</v>
      </c>
      <c r="I63" s="51" t="s">
        <v>824</v>
      </c>
      <c r="J63" s="52" t="s">
        <v>819</v>
      </c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zoomScaleNormal="100" workbookViewId="0">
      <selection activeCell="B19" sqref="B19"/>
    </sheetView>
  </sheetViews>
  <sheetFormatPr baseColWidth="10" defaultColWidth="8.83203125" defaultRowHeight="15"/>
  <cols>
    <col min="1" max="1" width="14.5" customWidth="1"/>
    <col min="2" max="2" width="34.83203125" customWidth="1"/>
    <col min="3" max="3" width="25.33203125" customWidth="1"/>
    <col min="4" max="4" width="55.5" customWidth="1"/>
    <col min="5" max="5" width="31.83203125" customWidth="1"/>
    <col min="6" max="6" width="9.5" customWidth="1"/>
    <col min="7" max="7" width="16.5" customWidth="1"/>
    <col min="8" max="8" width="8.6640625" customWidth="1"/>
    <col min="9" max="9" width="24.5" customWidth="1"/>
    <col min="10" max="10" width="14.6640625" customWidth="1"/>
    <col min="11" max="11" width="35.5" customWidth="1"/>
    <col min="12" max="1025" width="8.6640625" customWidth="1"/>
  </cols>
  <sheetData>
    <row r="1" spans="1:11" ht="30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 ht="30" customHeight="1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5" t="s">
        <v>17</v>
      </c>
      <c r="G2" s="4" t="s">
        <v>18</v>
      </c>
      <c r="H2" s="4" t="s">
        <v>19</v>
      </c>
      <c r="I2" s="4" t="s">
        <v>20</v>
      </c>
      <c r="J2" s="5" t="s">
        <v>21</v>
      </c>
      <c r="K2" s="4"/>
    </row>
    <row r="3" spans="1:11" ht="30" customHeight="1">
      <c r="A3" s="3" t="s">
        <v>22</v>
      </c>
      <c r="B3" s="4" t="s">
        <v>23</v>
      </c>
      <c r="C3" s="4" t="s">
        <v>24</v>
      </c>
      <c r="D3" s="4" t="s">
        <v>25</v>
      </c>
      <c r="E3" s="4" t="s">
        <v>24</v>
      </c>
      <c r="F3" s="4" t="s">
        <v>20</v>
      </c>
      <c r="G3" s="4" t="s">
        <v>20</v>
      </c>
      <c r="H3" s="4" t="s">
        <v>26</v>
      </c>
      <c r="I3" s="4" t="s">
        <v>18</v>
      </c>
      <c r="J3" s="5" t="s">
        <v>27</v>
      </c>
      <c r="K3" s="4"/>
    </row>
    <row r="4" spans="1:11" ht="30" customHeight="1">
      <c r="A4" s="3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5" t="s">
        <v>17</v>
      </c>
      <c r="G4" s="4" t="s">
        <v>18</v>
      </c>
      <c r="H4" s="4" t="s">
        <v>33</v>
      </c>
      <c r="I4" s="4" t="s">
        <v>20</v>
      </c>
      <c r="J4" s="5" t="s">
        <v>21</v>
      </c>
      <c r="K4" s="4"/>
    </row>
    <row r="5" spans="1:11" ht="30" customHeight="1">
      <c r="A5" s="3" t="s">
        <v>34</v>
      </c>
      <c r="B5" s="4" t="s">
        <v>35</v>
      </c>
      <c r="C5" s="4"/>
      <c r="D5" s="4"/>
      <c r="E5" s="4"/>
      <c r="F5" s="4"/>
      <c r="G5" s="4"/>
      <c r="H5" s="4"/>
      <c r="I5" s="4"/>
      <c r="J5" s="4"/>
      <c r="K5" s="4"/>
    </row>
    <row r="6" spans="1:11" ht="30" customHeight="1">
      <c r="A6" s="3" t="s">
        <v>36</v>
      </c>
      <c r="B6" s="4" t="s">
        <v>35</v>
      </c>
      <c r="C6" s="4"/>
      <c r="D6" s="4"/>
      <c r="E6" s="4"/>
      <c r="F6" s="4"/>
      <c r="G6" s="4"/>
      <c r="H6" s="4"/>
      <c r="I6" s="4"/>
      <c r="J6" s="4"/>
      <c r="K6" s="4"/>
    </row>
    <row r="7" spans="1:11" ht="30" customHeight="1">
      <c r="A7" s="3" t="s">
        <v>37</v>
      </c>
      <c r="B7" s="4" t="s">
        <v>38</v>
      </c>
      <c r="C7" s="4" t="s">
        <v>24</v>
      </c>
      <c r="D7" s="4" t="s">
        <v>39</v>
      </c>
      <c r="E7" s="4" t="s">
        <v>24</v>
      </c>
      <c r="F7" s="4" t="s">
        <v>20</v>
      </c>
      <c r="G7" s="4" t="s">
        <v>20</v>
      </c>
      <c r="H7" s="4" t="s">
        <v>26</v>
      </c>
      <c r="I7" s="4" t="s">
        <v>18</v>
      </c>
      <c r="J7" s="5" t="s">
        <v>40</v>
      </c>
      <c r="K7" s="4" t="s">
        <v>41</v>
      </c>
    </row>
    <row r="8" spans="1:11" ht="30" customHeight="1">
      <c r="A8" s="3" t="s">
        <v>42</v>
      </c>
      <c r="B8" s="4" t="s">
        <v>43</v>
      </c>
      <c r="C8" s="4" t="s">
        <v>44</v>
      </c>
      <c r="D8" s="4" t="s">
        <v>45</v>
      </c>
      <c r="E8" s="4" t="s">
        <v>46</v>
      </c>
      <c r="F8" s="5" t="s">
        <v>44</v>
      </c>
      <c r="G8" s="4" t="s">
        <v>18</v>
      </c>
      <c r="H8" s="4"/>
      <c r="I8" s="4" t="s">
        <v>20</v>
      </c>
      <c r="J8" s="5" t="s">
        <v>47</v>
      </c>
      <c r="K8" s="4"/>
    </row>
    <row r="9" spans="1:11" ht="30" customHeight="1">
      <c r="A9" s="3" t="s">
        <v>48</v>
      </c>
      <c r="B9" s="4" t="s">
        <v>49</v>
      </c>
      <c r="C9" s="4" t="s">
        <v>24</v>
      </c>
      <c r="D9" s="4" t="s">
        <v>50</v>
      </c>
      <c r="E9" s="4" t="s">
        <v>24</v>
      </c>
      <c r="F9" s="4" t="s">
        <v>20</v>
      </c>
      <c r="G9" s="4" t="s">
        <v>20</v>
      </c>
      <c r="H9" s="4" t="s">
        <v>26</v>
      </c>
      <c r="I9" s="4" t="s">
        <v>18</v>
      </c>
      <c r="J9" s="5" t="s">
        <v>40</v>
      </c>
      <c r="K9" s="4" t="s">
        <v>51</v>
      </c>
    </row>
    <row r="10" spans="1:11" ht="30" customHeight="1">
      <c r="A10" s="3" t="s">
        <v>52</v>
      </c>
      <c r="B10" s="4" t="s">
        <v>53</v>
      </c>
      <c r="C10" s="4" t="s">
        <v>24</v>
      </c>
      <c r="D10" s="4" t="s">
        <v>54</v>
      </c>
      <c r="E10" s="4" t="s">
        <v>55</v>
      </c>
      <c r="F10" s="4" t="s">
        <v>20</v>
      </c>
      <c r="G10" s="4" t="s">
        <v>18</v>
      </c>
      <c r="H10" s="4" t="s">
        <v>26</v>
      </c>
      <c r="I10" s="4" t="s">
        <v>18</v>
      </c>
      <c r="J10" s="5" t="s">
        <v>18</v>
      </c>
      <c r="K10" s="4" t="s">
        <v>56</v>
      </c>
    </row>
    <row r="11" spans="1:11" ht="30" customHeight="1">
      <c r="A11" s="3" t="s">
        <v>57</v>
      </c>
      <c r="B11" s="4" t="s">
        <v>58</v>
      </c>
      <c r="C11" s="4" t="s">
        <v>59</v>
      </c>
      <c r="D11" s="4" t="s">
        <v>60</v>
      </c>
      <c r="E11" s="4" t="s">
        <v>61</v>
      </c>
      <c r="F11" s="4" t="s">
        <v>20</v>
      </c>
      <c r="G11" s="4" t="s">
        <v>18</v>
      </c>
      <c r="H11" s="4" t="s">
        <v>62</v>
      </c>
      <c r="I11" s="4" t="s">
        <v>20</v>
      </c>
      <c r="J11" s="5" t="s">
        <v>21</v>
      </c>
      <c r="K11" s="4" t="s">
        <v>63</v>
      </c>
    </row>
    <row r="12" spans="1:11" ht="30" customHeight="1">
      <c r="A12" s="3" t="s">
        <v>64</v>
      </c>
      <c r="B12" s="5" t="s">
        <v>65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30" customHeight="1"/>
    <row r="14" spans="1:11" ht="30" customHeight="1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404040"/>
  </sheetPr>
  <dimension ref="A1:I17"/>
  <sheetViews>
    <sheetView zoomScaleNormal="100" workbookViewId="0">
      <selection activeCell="M13" sqref="M13"/>
    </sheetView>
  </sheetViews>
  <sheetFormatPr baseColWidth="10" defaultColWidth="8.83203125" defaultRowHeight="15"/>
  <cols>
    <col min="1" max="9" width="13" style="215" customWidth="1"/>
    <col min="10" max="1024" width="8.6640625" style="215" customWidth="1"/>
    <col min="1025" max="16384" width="8.83203125" style="215"/>
  </cols>
  <sheetData>
    <row r="1" spans="1:9" ht="16">
      <c r="A1" s="223" t="s">
        <v>1287</v>
      </c>
      <c r="B1" s="234"/>
      <c r="C1" s="234"/>
      <c r="D1" s="234"/>
      <c r="E1" s="234"/>
      <c r="F1" s="234"/>
      <c r="G1" s="234"/>
      <c r="H1" s="234"/>
      <c r="I1" s="234"/>
    </row>
    <row r="2" spans="1:9">
      <c r="A2" s="237"/>
      <c r="B2" s="234"/>
      <c r="C2" s="234"/>
      <c r="D2" s="234"/>
      <c r="E2" s="234"/>
      <c r="F2" s="234"/>
      <c r="G2" s="234"/>
      <c r="H2" s="234"/>
      <c r="I2" s="234"/>
    </row>
    <row r="3" spans="1:9">
      <c r="A3" s="233" t="s">
        <v>1284</v>
      </c>
      <c r="B3" s="234"/>
      <c r="C3" s="234"/>
      <c r="D3" s="234"/>
      <c r="E3" s="234"/>
      <c r="F3" s="234"/>
      <c r="G3" s="234"/>
      <c r="H3" s="234"/>
      <c r="I3" s="234"/>
    </row>
    <row r="4" spans="1:9">
      <c r="A4" s="233" t="s">
        <v>1285</v>
      </c>
      <c r="B4" s="234"/>
      <c r="C4" s="234"/>
      <c r="D4" s="234"/>
      <c r="E4" s="234"/>
      <c r="F4" s="234"/>
      <c r="G4" s="234"/>
      <c r="H4" s="234"/>
      <c r="I4" s="234"/>
    </row>
    <row r="5" spans="1:9">
      <c r="A5" s="234" t="s">
        <v>1286</v>
      </c>
      <c r="B5" s="234"/>
      <c r="C5" s="234"/>
      <c r="D5" s="234"/>
      <c r="E5" s="234"/>
      <c r="F5" s="234"/>
      <c r="G5" s="234"/>
      <c r="H5" s="234"/>
      <c r="I5" s="234"/>
    </row>
    <row r="6" spans="1:9">
      <c r="A6" s="234" t="s">
        <v>1265</v>
      </c>
      <c r="B6" s="234"/>
      <c r="C6" s="234"/>
      <c r="D6" s="234"/>
      <c r="E6" s="234"/>
      <c r="F6" s="234"/>
      <c r="G6" s="234"/>
      <c r="H6" s="234"/>
      <c r="I6" s="234"/>
    </row>
    <row r="7" spans="1:9">
      <c r="A7" s="234"/>
      <c r="B7" s="234"/>
      <c r="C7" s="234"/>
      <c r="D7" s="234"/>
      <c r="E7" s="234"/>
      <c r="F7" s="234"/>
      <c r="G7" s="234"/>
      <c r="H7" s="234"/>
      <c r="I7" s="234"/>
    </row>
    <row r="8" spans="1:9" ht="17" thickBot="1">
      <c r="A8" s="234"/>
      <c r="C8" s="234"/>
      <c r="D8" s="234"/>
      <c r="E8" s="227" t="s">
        <v>1288</v>
      </c>
      <c r="F8" s="234"/>
      <c r="G8" s="234"/>
      <c r="H8" s="234"/>
      <c r="I8" s="234"/>
    </row>
    <row r="9" spans="1:9" ht="57" thickBot="1">
      <c r="A9" s="210" t="s">
        <v>1123</v>
      </c>
      <c r="B9" s="210" t="s">
        <v>1158</v>
      </c>
      <c r="C9" s="210" t="s">
        <v>1159</v>
      </c>
      <c r="D9" s="210" t="s">
        <v>1124</v>
      </c>
      <c r="E9" s="210" t="s">
        <v>1125</v>
      </c>
      <c r="F9" s="210" t="s">
        <v>1126</v>
      </c>
      <c r="G9" s="210" t="s">
        <v>1127</v>
      </c>
      <c r="H9" s="210" t="s">
        <v>1127</v>
      </c>
      <c r="I9" s="210" t="s">
        <v>1128</v>
      </c>
    </row>
    <row r="10" spans="1:9" ht="16" thickBot="1">
      <c r="A10" s="212"/>
      <c r="B10" s="212"/>
      <c r="C10" s="212"/>
      <c r="D10" s="212"/>
      <c r="E10" s="212"/>
      <c r="F10" s="212"/>
      <c r="G10" s="212"/>
      <c r="H10" s="212"/>
      <c r="I10" s="212"/>
    </row>
    <row r="11" spans="1:9" ht="57" thickBot="1">
      <c r="A11" s="210" t="s">
        <v>1160</v>
      </c>
      <c r="B11" s="210" t="s">
        <v>1161</v>
      </c>
      <c r="C11" s="210" t="s">
        <v>1162</v>
      </c>
      <c r="D11" s="210" t="s">
        <v>1129</v>
      </c>
      <c r="E11" s="210" t="s">
        <v>1130</v>
      </c>
      <c r="F11" s="210" t="s">
        <v>1131</v>
      </c>
      <c r="G11" s="210" t="s">
        <v>1132</v>
      </c>
      <c r="H11" s="210" t="s">
        <v>1133</v>
      </c>
      <c r="I11" s="210" t="s">
        <v>1134</v>
      </c>
    </row>
    <row r="12" spans="1:9" ht="16" thickBot="1">
      <c r="A12" s="212"/>
      <c r="B12" s="212"/>
      <c r="C12" s="212"/>
      <c r="D12" s="212"/>
      <c r="E12" s="212"/>
      <c r="F12" s="212"/>
      <c r="G12" s="212"/>
      <c r="H12" s="212"/>
      <c r="I12" s="212"/>
    </row>
    <row r="13" spans="1:9" ht="57" thickBot="1">
      <c r="A13" s="228" t="s">
        <v>72</v>
      </c>
      <c r="B13" s="228" t="s">
        <v>72</v>
      </c>
      <c r="C13" s="228" t="s">
        <v>72</v>
      </c>
      <c r="D13" s="210" t="s">
        <v>1135</v>
      </c>
      <c r="E13" s="210" t="s">
        <v>1136</v>
      </c>
      <c r="F13" s="210" t="s">
        <v>1137</v>
      </c>
      <c r="G13" s="228" t="s">
        <v>72</v>
      </c>
      <c r="H13" s="210" t="s">
        <v>1138</v>
      </c>
      <c r="I13" s="210" t="s">
        <v>1139</v>
      </c>
    </row>
    <row r="14" spans="1:9" ht="16" thickBot="1">
      <c r="A14" s="212"/>
      <c r="B14" s="212"/>
      <c r="C14" s="212"/>
      <c r="D14" s="212"/>
      <c r="E14" s="212"/>
      <c r="F14" s="212"/>
      <c r="G14" s="212"/>
      <c r="H14" s="212"/>
      <c r="I14" s="212"/>
    </row>
    <row r="15" spans="1:9" ht="43" thickBot="1">
      <c r="A15" s="210" t="s">
        <v>1140</v>
      </c>
      <c r="B15" s="210" t="s">
        <v>1141</v>
      </c>
      <c r="C15" s="210" t="s">
        <v>1142</v>
      </c>
      <c r="D15" s="210" t="s">
        <v>1143</v>
      </c>
      <c r="E15" s="210" t="s">
        <v>1144</v>
      </c>
      <c r="F15" s="210" t="s">
        <v>1145</v>
      </c>
      <c r="G15" s="210" t="s">
        <v>1146</v>
      </c>
      <c r="H15" s="210" t="s">
        <v>1147</v>
      </c>
      <c r="I15" s="210" t="s">
        <v>1148</v>
      </c>
    </row>
    <row r="16" spans="1:9" ht="16" thickBot="1">
      <c r="A16" s="212"/>
      <c r="B16" s="212"/>
      <c r="C16" s="212"/>
      <c r="D16" s="212"/>
      <c r="E16" s="212"/>
      <c r="F16" s="212"/>
      <c r="G16" s="212"/>
      <c r="H16" s="212"/>
      <c r="I16" s="212"/>
    </row>
    <row r="17" spans="1:9" ht="57" thickBot="1">
      <c r="A17" s="210" t="s">
        <v>1149</v>
      </c>
      <c r="B17" s="210" t="s">
        <v>1150</v>
      </c>
      <c r="C17" s="210" t="s">
        <v>1151</v>
      </c>
      <c r="D17" s="210" t="s">
        <v>1152</v>
      </c>
      <c r="E17" s="210" t="s">
        <v>1153</v>
      </c>
      <c r="F17" s="210" t="s">
        <v>1154</v>
      </c>
      <c r="G17" s="210" t="s">
        <v>1155</v>
      </c>
      <c r="H17" s="210" t="s">
        <v>1156</v>
      </c>
      <c r="I17" s="210" t="s">
        <v>1157</v>
      </c>
    </row>
  </sheetData>
  <pageMargins left="0.5" right="0.5" top="0.5" bottom="0.5" header="0.51180555555555496" footer="0.51180555555555496"/>
  <pageSetup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548235"/>
  </sheetPr>
  <dimension ref="A1:Z52"/>
  <sheetViews>
    <sheetView tabSelected="1" zoomScaleNormal="100" workbookViewId="0">
      <pane xSplit="3" topLeftCell="D1" activePane="topRight" state="frozen"/>
      <selection activeCell="A33" sqref="A33"/>
      <selection pane="topRight" activeCell="E11" sqref="E11"/>
    </sheetView>
  </sheetViews>
  <sheetFormatPr baseColWidth="10" defaultColWidth="8.83203125" defaultRowHeight="15"/>
  <cols>
    <col min="1" max="1" width="9.6640625" style="215" customWidth="1"/>
    <col min="2" max="2" width="10.83203125" style="215" customWidth="1"/>
    <col min="3" max="3" width="20.33203125" style="215" customWidth="1"/>
    <col min="4" max="4" width="12.5" style="215" customWidth="1"/>
    <col min="5" max="5" width="33.33203125" style="215" customWidth="1"/>
    <col min="6" max="7" width="12.5" style="215" customWidth="1"/>
    <col min="8" max="8" width="14.1640625" style="215" customWidth="1"/>
    <col min="9" max="9" width="33" style="241" customWidth="1"/>
    <col min="10" max="10" width="20.83203125" style="215" customWidth="1"/>
    <col min="11" max="11" width="15.6640625" style="215" customWidth="1"/>
    <col min="12" max="12" width="17" style="215" customWidth="1"/>
    <col min="13" max="13" width="15.1640625" style="215" customWidth="1"/>
    <col min="14" max="14" width="18.5" style="215" customWidth="1"/>
    <col min="15" max="15" width="20.33203125" style="215" customWidth="1"/>
    <col min="16" max="20" width="17.33203125" style="215" customWidth="1"/>
    <col min="21" max="21" width="16.33203125" style="215" customWidth="1"/>
    <col min="22" max="22" width="18.33203125" style="215" customWidth="1"/>
    <col min="23" max="23" width="16" style="215" customWidth="1"/>
    <col min="24" max="24" width="32.5" style="215" customWidth="1"/>
    <col min="25" max="25" width="26.5" style="215" customWidth="1"/>
    <col min="26" max="26" width="33.1640625" style="215" customWidth="1"/>
    <col min="27" max="1025" width="8.6640625" style="215" customWidth="1"/>
    <col min="1026" max="16384" width="8.83203125" style="215"/>
  </cols>
  <sheetData>
    <row r="1" spans="1:26" s="239" customFormat="1" ht="112">
      <c r="A1" s="239" t="s">
        <v>75</v>
      </c>
      <c r="B1" s="239" t="s">
        <v>76</v>
      </c>
      <c r="C1" s="239" t="s">
        <v>77</v>
      </c>
      <c r="D1" s="239" t="s">
        <v>78</v>
      </c>
      <c r="E1" s="239" t="s">
        <v>79</v>
      </c>
      <c r="F1" s="239" t="s">
        <v>188</v>
      </c>
      <c r="G1" s="239" t="s">
        <v>836</v>
      </c>
      <c r="H1" s="239" t="s">
        <v>837</v>
      </c>
      <c r="I1" s="240" t="s">
        <v>83</v>
      </c>
      <c r="J1" s="239" t="s">
        <v>88</v>
      </c>
      <c r="K1" s="239" t="s">
        <v>89</v>
      </c>
      <c r="L1" s="239" t="s">
        <v>90</v>
      </c>
      <c r="M1" s="239" t="s">
        <v>91</v>
      </c>
      <c r="N1" s="239" t="s">
        <v>92</v>
      </c>
      <c r="O1" s="239" t="s">
        <v>93</v>
      </c>
      <c r="P1" s="239" t="s">
        <v>94</v>
      </c>
      <c r="Q1" s="239" t="s">
        <v>95</v>
      </c>
      <c r="R1" s="239" t="s">
        <v>96</v>
      </c>
      <c r="S1" s="239" t="s">
        <v>97</v>
      </c>
      <c r="T1" s="239" t="s">
        <v>98</v>
      </c>
      <c r="U1" s="239" t="s">
        <v>99</v>
      </c>
      <c r="V1" s="239" t="s">
        <v>100</v>
      </c>
      <c r="W1" s="239" t="s">
        <v>101</v>
      </c>
      <c r="X1" s="239" t="s">
        <v>85</v>
      </c>
      <c r="Y1" s="239" t="s">
        <v>86</v>
      </c>
      <c r="Z1" s="239" t="s">
        <v>87</v>
      </c>
    </row>
    <row r="2" spans="1:26">
      <c r="A2" s="215" t="s">
        <v>57</v>
      </c>
      <c r="B2" s="215" t="s">
        <v>102</v>
      </c>
      <c r="C2" s="215" t="s">
        <v>270</v>
      </c>
      <c r="D2" s="215">
        <v>1</v>
      </c>
      <c r="E2" s="215" t="s">
        <v>557</v>
      </c>
      <c r="F2" s="215" t="s">
        <v>44</v>
      </c>
      <c r="G2" s="215">
        <v>1</v>
      </c>
      <c r="H2" s="215">
        <v>1</v>
      </c>
      <c r="I2" s="241" t="s">
        <v>838</v>
      </c>
      <c r="J2" s="215">
        <v>28</v>
      </c>
      <c r="K2" s="215">
        <v>2.4</v>
      </c>
      <c r="L2" s="215">
        <v>2.4</v>
      </c>
      <c r="M2" s="215">
        <v>2.6</v>
      </c>
      <c r="N2" s="215">
        <v>0</v>
      </c>
      <c r="P2" s="215">
        <v>20</v>
      </c>
      <c r="Q2" s="215">
        <v>30</v>
      </c>
      <c r="R2" s="215">
        <v>33</v>
      </c>
      <c r="S2" s="215">
        <v>4</v>
      </c>
      <c r="T2" s="215">
        <v>5</v>
      </c>
      <c r="X2" s="215" t="s">
        <v>6</v>
      </c>
      <c r="Z2" s="215" t="s">
        <v>839</v>
      </c>
    </row>
    <row r="3" spans="1:26">
      <c r="A3" s="215" t="s">
        <v>57</v>
      </c>
      <c r="B3" s="215" t="s">
        <v>102</v>
      </c>
      <c r="C3" s="215" t="s">
        <v>270</v>
      </c>
      <c r="D3" s="215">
        <v>2</v>
      </c>
      <c r="E3" s="215" t="s">
        <v>559</v>
      </c>
      <c r="F3" s="215" t="s">
        <v>44</v>
      </c>
      <c r="G3" s="215">
        <v>1</v>
      </c>
      <c r="H3" s="215">
        <v>1</v>
      </c>
      <c r="I3" s="241" t="s">
        <v>838</v>
      </c>
      <c r="J3" s="215">
        <v>26</v>
      </c>
      <c r="K3" s="215">
        <v>2.6</v>
      </c>
      <c r="L3" s="215">
        <v>2.6</v>
      </c>
      <c r="M3" s="215">
        <v>2.4</v>
      </c>
      <c r="N3" s="215">
        <v>0</v>
      </c>
      <c r="P3" s="215">
        <v>8</v>
      </c>
      <c r="Q3" s="215">
        <v>16</v>
      </c>
      <c r="R3" s="215">
        <v>16</v>
      </c>
      <c r="S3" s="215">
        <v>6</v>
      </c>
      <c r="T3" s="215">
        <v>8</v>
      </c>
    </row>
    <row r="4" spans="1:26">
      <c r="A4" s="215" t="s">
        <v>57</v>
      </c>
      <c r="B4" s="215" t="s">
        <v>102</v>
      </c>
      <c r="C4" s="215" t="s">
        <v>270</v>
      </c>
      <c r="D4" s="215">
        <v>3</v>
      </c>
      <c r="E4" s="215" t="s">
        <v>561</v>
      </c>
      <c r="F4" s="215" t="s">
        <v>44</v>
      </c>
      <c r="G4" s="215">
        <v>1</v>
      </c>
      <c r="H4" s="215">
        <v>1</v>
      </c>
      <c r="I4" s="241" t="s">
        <v>838</v>
      </c>
      <c r="J4" s="215">
        <v>29</v>
      </c>
      <c r="K4" s="215">
        <v>2.6</v>
      </c>
      <c r="L4" s="215">
        <v>3.2</v>
      </c>
      <c r="M4" s="215">
        <v>2.5</v>
      </c>
      <c r="N4" s="215">
        <v>4</v>
      </c>
      <c r="P4" s="215">
        <v>21</v>
      </c>
      <c r="Q4" s="215">
        <v>59</v>
      </c>
      <c r="R4" s="215">
        <v>15</v>
      </c>
      <c r="S4" s="215">
        <v>33</v>
      </c>
      <c r="T4" s="215">
        <v>16</v>
      </c>
    </row>
    <row r="5" spans="1:26">
      <c r="A5" s="215" t="s">
        <v>57</v>
      </c>
      <c r="B5" s="215" t="s">
        <v>102</v>
      </c>
      <c r="C5" s="215" t="s">
        <v>420</v>
      </c>
      <c r="D5" s="215">
        <v>1</v>
      </c>
      <c r="E5" s="215" t="s">
        <v>398</v>
      </c>
      <c r="F5" s="215" t="s">
        <v>44</v>
      </c>
      <c r="G5" s="215">
        <v>1</v>
      </c>
      <c r="H5" s="215">
        <v>1</v>
      </c>
      <c r="I5" s="241" t="s">
        <v>838</v>
      </c>
      <c r="J5" s="215">
        <v>17</v>
      </c>
      <c r="K5" s="215">
        <v>2.2999999999999998</v>
      </c>
      <c r="L5" s="215">
        <v>1.6</v>
      </c>
      <c r="M5" s="215">
        <v>1.5</v>
      </c>
      <c r="N5" s="215">
        <v>2</v>
      </c>
      <c r="P5" s="215">
        <v>24</v>
      </c>
      <c r="Q5" s="215">
        <v>24</v>
      </c>
      <c r="R5" s="215">
        <v>30</v>
      </c>
      <c r="S5" s="215">
        <v>14</v>
      </c>
      <c r="T5" s="215">
        <v>42</v>
      </c>
      <c r="X5" s="215" t="s">
        <v>840</v>
      </c>
      <c r="Y5" s="215" t="s">
        <v>841</v>
      </c>
      <c r="Z5" s="215" t="s">
        <v>842</v>
      </c>
    </row>
    <row r="6" spans="1:26">
      <c r="A6" s="215" t="s">
        <v>57</v>
      </c>
      <c r="B6" s="215" t="s">
        <v>102</v>
      </c>
      <c r="C6" s="215" t="s">
        <v>420</v>
      </c>
      <c r="D6" s="215">
        <v>2</v>
      </c>
      <c r="E6" s="215" t="s">
        <v>414</v>
      </c>
      <c r="F6" s="215" t="s">
        <v>44</v>
      </c>
      <c r="G6" s="215">
        <v>1</v>
      </c>
      <c r="H6" s="215">
        <v>0</v>
      </c>
      <c r="I6" s="242" t="s">
        <v>843</v>
      </c>
      <c r="J6" s="215">
        <v>18</v>
      </c>
      <c r="K6" s="215">
        <v>2.5499999999999998</v>
      </c>
      <c r="L6" s="215">
        <v>1.7</v>
      </c>
      <c r="M6" s="215">
        <v>2.4</v>
      </c>
      <c r="N6" s="215">
        <v>3</v>
      </c>
      <c r="P6" s="215">
        <v>15</v>
      </c>
      <c r="Q6" s="215">
        <v>18</v>
      </c>
      <c r="R6" s="215">
        <v>34</v>
      </c>
      <c r="S6" s="215">
        <v>60</v>
      </c>
      <c r="T6" s="215">
        <v>28</v>
      </c>
      <c r="X6" s="215" t="s">
        <v>390</v>
      </c>
      <c r="Z6" s="215" t="s">
        <v>844</v>
      </c>
    </row>
    <row r="7" spans="1:26">
      <c r="A7" s="215" t="s">
        <v>57</v>
      </c>
      <c r="B7" s="215" t="s">
        <v>102</v>
      </c>
      <c r="C7" s="215" t="s">
        <v>420</v>
      </c>
      <c r="D7" s="215">
        <v>3</v>
      </c>
      <c r="E7" s="215" t="s">
        <v>419</v>
      </c>
      <c r="F7" s="215" t="s">
        <v>44</v>
      </c>
      <c r="G7" s="215">
        <v>0</v>
      </c>
      <c r="H7" s="215">
        <v>1</v>
      </c>
      <c r="I7" s="241" t="s">
        <v>838</v>
      </c>
      <c r="P7" s="215">
        <v>15</v>
      </c>
      <c r="Q7" s="215">
        <v>33</v>
      </c>
      <c r="R7" s="215">
        <v>14</v>
      </c>
      <c r="S7" s="215">
        <v>14</v>
      </c>
      <c r="T7" s="215">
        <v>7</v>
      </c>
    </row>
    <row r="8" spans="1:26">
      <c r="A8" s="215" t="s">
        <v>57</v>
      </c>
      <c r="B8" s="215" t="s">
        <v>102</v>
      </c>
      <c r="C8" s="215" t="s">
        <v>845</v>
      </c>
      <c r="D8" s="215">
        <v>1</v>
      </c>
      <c r="E8" s="215" t="s">
        <v>846</v>
      </c>
      <c r="F8" s="215" t="s">
        <v>44</v>
      </c>
      <c r="G8" s="215">
        <v>0</v>
      </c>
      <c r="H8" s="215">
        <v>0</v>
      </c>
      <c r="I8" s="241" t="s">
        <v>838</v>
      </c>
      <c r="X8" s="215" t="s">
        <v>183</v>
      </c>
    </row>
    <row r="9" spans="1:26">
      <c r="A9" s="215" t="s">
        <v>57</v>
      </c>
      <c r="B9" s="215" t="s">
        <v>102</v>
      </c>
      <c r="C9" s="215" t="s">
        <v>383</v>
      </c>
      <c r="D9" s="215">
        <v>1</v>
      </c>
      <c r="E9" s="215" t="s">
        <v>847</v>
      </c>
      <c r="F9" s="215" t="s">
        <v>44</v>
      </c>
      <c r="G9" s="215">
        <v>0</v>
      </c>
      <c r="H9" s="215">
        <v>0</v>
      </c>
      <c r="I9" s="241" t="s">
        <v>838</v>
      </c>
      <c r="X9" s="215" t="s">
        <v>848</v>
      </c>
      <c r="Y9" s="215" t="s">
        <v>841</v>
      </c>
    </row>
    <row r="10" spans="1:26">
      <c r="A10" s="215" t="s">
        <v>57</v>
      </c>
      <c r="B10" s="215" t="s">
        <v>102</v>
      </c>
      <c r="C10" s="215" t="s">
        <v>849</v>
      </c>
      <c r="D10" s="215">
        <v>1</v>
      </c>
      <c r="E10" s="215" t="s">
        <v>850</v>
      </c>
      <c r="F10" s="215" t="s">
        <v>44</v>
      </c>
      <c r="G10" s="215">
        <v>0</v>
      </c>
      <c r="H10" s="215">
        <v>0</v>
      </c>
      <c r="I10" s="241" t="s">
        <v>838</v>
      </c>
      <c r="X10" s="215" t="s">
        <v>851</v>
      </c>
      <c r="Y10" s="215" t="s">
        <v>852</v>
      </c>
    </row>
    <row r="11" spans="1:26">
      <c r="A11" s="215" t="s">
        <v>57</v>
      </c>
      <c r="B11" s="215" t="s">
        <v>102</v>
      </c>
      <c r="C11" s="215" t="s">
        <v>849</v>
      </c>
      <c r="D11" s="215">
        <v>2</v>
      </c>
      <c r="E11" s="215" t="s">
        <v>853</v>
      </c>
      <c r="F11" s="215" t="s">
        <v>44</v>
      </c>
      <c r="G11" s="215">
        <v>0</v>
      </c>
      <c r="H11" s="215">
        <v>0</v>
      </c>
      <c r="I11" s="241" t="s">
        <v>838</v>
      </c>
      <c r="Y11" s="215" t="s">
        <v>852</v>
      </c>
    </row>
    <row r="12" spans="1:26">
      <c r="A12" s="215" t="s">
        <v>57</v>
      </c>
      <c r="B12" s="215" t="s">
        <v>102</v>
      </c>
      <c r="C12" s="215" t="s">
        <v>849</v>
      </c>
      <c r="D12" s="215">
        <v>3</v>
      </c>
      <c r="E12" s="215" t="s">
        <v>854</v>
      </c>
      <c r="F12" s="215" t="s">
        <v>44</v>
      </c>
      <c r="G12" s="215">
        <v>0</v>
      </c>
      <c r="H12" s="215">
        <v>0</v>
      </c>
      <c r="I12" s="241" t="s">
        <v>838</v>
      </c>
      <c r="X12" s="215" t="s">
        <v>442</v>
      </c>
      <c r="Y12" s="215" t="s">
        <v>852</v>
      </c>
    </row>
    <row r="13" spans="1:26">
      <c r="A13" s="215" t="s">
        <v>57</v>
      </c>
      <c r="B13" s="215" t="s">
        <v>102</v>
      </c>
      <c r="C13" s="215" t="s">
        <v>196</v>
      </c>
      <c r="D13" s="215">
        <v>1</v>
      </c>
      <c r="E13" s="215" t="s">
        <v>820</v>
      </c>
      <c r="F13" s="215" t="s">
        <v>44</v>
      </c>
      <c r="G13" s="215">
        <v>1</v>
      </c>
      <c r="H13" s="215">
        <v>1</v>
      </c>
      <c r="I13" s="241" t="s">
        <v>838</v>
      </c>
      <c r="J13" s="215">
        <v>18.5</v>
      </c>
      <c r="K13" s="215">
        <v>2.5</v>
      </c>
      <c r="L13" s="215">
        <v>1.6</v>
      </c>
      <c r="M13" s="215">
        <v>1</v>
      </c>
      <c r="N13" s="215">
        <v>13</v>
      </c>
      <c r="P13" s="215">
        <v>8</v>
      </c>
      <c r="Q13" s="215">
        <v>15</v>
      </c>
      <c r="R13" s="215">
        <v>18</v>
      </c>
      <c r="S13" s="215">
        <v>14</v>
      </c>
      <c r="T13" s="215">
        <v>12</v>
      </c>
      <c r="X13" s="215" t="s">
        <v>855</v>
      </c>
      <c r="Z13" s="215" t="s">
        <v>856</v>
      </c>
    </row>
    <row r="14" spans="1:26">
      <c r="A14" s="215" t="s">
        <v>57</v>
      </c>
      <c r="B14" s="215" t="s">
        <v>102</v>
      </c>
      <c r="C14" s="215" t="s">
        <v>196</v>
      </c>
      <c r="D14" s="215">
        <v>2</v>
      </c>
      <c r="E14" s="215" t="s">
        <v>541</v>
      </c>
      <c r="F14" s="215" t="s">
        <v>44</v>
      </c>
      <c r="G14" s="215">
        <v>1</v>
      </c>
      <c r="H14" s="215">
        <v>1</v>
      </c>
      <c r="I14" s="241" t="s">
        <v>838</v>
      </c>
      <c r="J14" s="215">
        <v>23</v>
      </c>
      <c r="K14" s="215">
        <v>2</v>
      </c>
      <c r="L14" s="215">
        <v>2.4</v>
      </c>
      <c r="M14" s="215">
        <v>2.4</v>
      </c>
      <c r="N14" s="215">
        <v>3</v>
      </c>
      <c r="P14" s="215">
        <v>21</v>
      </c>
      <c r="Q14" s="215">
        <v>8</v>
      </c>
      <c r="R14" s="215">
        <v>7</v>
      </c>
      <c r="S14" s="215">
        <v>31</v>
      </c>
      <c r="T14" s="215">
        <v>26</v>
      </c>
    </row>
    <row r="15" spans="1:26">
      <c r="A15" s="215" t="s">
        <v>57</v>
      </c>
      <c r="B15" s="215" t="s">
        <v>102</v>
      </c>
      <c r="C15" s="215" t="s">
        <v>196</v>
      </c>
      <c r="D15" s="215">
        <v>3</v>
      </c>
      <c r="E15" s="215" t="s">
        <v>543</v>
      </c>
      <c r="F15" s="215" t="s">
        <v>44</v>
      </c>
      <c r="G15" s="215">
        <v>1</v>
      </c>
      <c r="H15" s="215">
        <v>1</v>
      </c>
      <c r="I15" s="241" t="s">
        <v>838</v>
      </c>
      <c r="J15" s="215">
        <v>18</v>
      </c>
      <c r="K15" s="215">
        <v>1.9</v>
      </c>
      <c r="L15" s="215">
        <v>2.6</v>
      </c>
      <c r="M15" s="215">
        <v>2.8</v>
      </c>
      <c r="N15" s="215">
        <v>2</v>
      </c>
      <c r="P15" s="215">
        <v>3</v>
      </c>
      <c r="Q15" s="215">
        <v>25</v>
      </c>
      <c r="R15" s="215">
        <v>15</v>
      </c>
      <c r="S15" s="215">
        <v>31</v>
      </c>
      <c r="T15" s="215">
        <v>7</v>
      </c>
      <c r="X15" s="215" t="s">
        <v>857</v>
      </c>
    </row>
    <row r="16" spans="1:26">
      <c r="A16" s="215" t="s">
        <v>57</v>
      </c>
      <c r="B16" s="215" t="s">
        <v>102</v>
      </c>
      <c r="C16" s="215" t="s">
        <v>212</v>
      </c>
      <c r="D16" s="215">
        <v>1</v>
      </c>
      <c r="E16" s="215" t="s">
        <v>494</v>
      </c>
      <c r="F16" s="215" t="s">
        <v>44</v>
      </c>
      <c r="G16" s="215">
        <v>1</v>
      </c>
      <c r="H16" s="215">
        <v>1</v>
      </c>
      <c r="I16" s="241" t="s">
        <v>838</v>
      </c>
      <c r="J16" s="215">
        <v>27</v>
      </c>
      <c r="K16" s="215">
        <v>2.65</v>
      </c>
      <c r="L16" s="215">
        <v>2.8</v>
      </c>
      <c r="M16" s="215">
        <v>3.2</v>
      </c>
      <c r="N16" s="215">
        <v>0</v>
      </c>
      <c r="P16" s="215">
        <v>14</v>
      </c>
      <c r="Q16" s="215">
        <v>7</v>
      </c>
      <c r="R16" s="215">
        <v>30</v>
      </c>
      <c r="S16" s="215">
        <v>42</v>
      </c>
      <c r="T16" s="215">
        <v>54</v>
      </c>
      <c r="X16" s="215" t="s">
        <v>379</v>
      </c>
      <c r="Z16" s="215" t="s">
        <v>839</v>
      </c>
    </row>
    <row r="17" spans="1:26">
      <c r="A17" s="215" t="s">
        <v>57</v>
      </c>
      <c r="B17" s="215" t="s">
        <v>102</v>
      </c>
      <c r="C17" s="215" t="s">
        <v>212</v>
      </c>
      <c r="D17" s="215">
        <v>2</v>
      </c>
      <c r="E17" s="215" t="s">
        <v>497</v>
      </c>
      <c r="F17" s="215" t="s">
        <v>44</v>
      </c>
      <c r="G17" s="215">
        <v>1</v>
      </c>
      <c r="H17" s="215">
        <v>1</v>
      </c>
      <c r="I17" s="241" t="s">
        <v>838</v>
      </c>
      <c r="J17" s="215">
        <v>28</v>
      </c>
      <c r="K17" s="215">
        <v>2.7</v>
      </c>
      <c r="L17" s="215">
        <v>2.4</v>
      </c>
      <c r="M17" s="215">
        <v>2.5</v>
      </c>
      <c r="N17" s="215">
        <v>10</v>
      </c>
      <c r="P17" s="215">
        <v>35</v>
      </c>
      <c r="Q17" s="215">
        <v>35</v>
      </c>
      <c r="R17" s="215">
        <v>38</v>
      </c>
      <c r="S17" s="215">
        <v>26</v>
      </c>
      <c r="T17" s="215">
        <v>31</v>
      </c>
      <c r="Z17" s="215" t="s">
        <v>858</v>
      </c>
    </row>
    <row r="18" spans="1:26">
      <c r="A18" s="215" t="s">
        <v>57</v>
      </c>
      <c r="B18" s="215" t="s">
        <v>102</v>
      </c>
      <c r="C18" s="215" t="s">
        <v>212</v>
      </c>
      <c r="D18" s="215">
        <v>3</v>
      </c>
      <c r="E18" s="215" t="s">
        <v>499</v>
      </c>
      <c r="F18" s="215" t="s">
        <v>44</v>
      </c>
      <c r="G18" s="215">
        <v>1</v>
      </c>
      <c r="H18" s="215">
        <v>1</v>
      </c>
      <c r="I18" s="241" t="s">
        <v>838</v>
      </c>
      <c r="J18" s="215">
        <v>26</v>
      </c>
      <c r="K18" s="215">
        <v>2.7</v>
      </c>
      <c r="L18" s="215">
        <v>2.9</v>
      </c>
      <c r="M18" s="215">
        <v>3</v>
      </c>
      <c r="N18" s="215">
        <v>2</v>
      </c>
      <c r="P18" s="215">
        <v>15</v>
      </c>
      <c r="Q18" s="215">
        <v>16</v>
      </c>
      <c r="R18" s="215">
        <v>6</v>
      </c>
      <c r="S18" s="215">
        <v>18</v>
      </c>
      <c r="T18" s="215">
        <v>13</v>
      </c>
    </row>
    <row r="19" spans="1:26">
      <c r="A19" s="215" t="s">
        <v>57</v>
      </c>
      <c r="B19" s="215" t="s">
        <v>102</v>
      </c>
      <c r="C19" s="215" t="s">
        <v>190</v>
      </c>
      <c r="D19" s="215">
        <v>1</v>
      </c>
      <c r="E19" s="215" t="s">
        <v>533</v>
      </c>
      <c r="F19" s="215" t="s">
        <v>44</v>
      </c>
      <c r="G19" s="215">
        <v>1</v>
      </c>
      <c r="H19" s="215">
        <v>1</v>
      </c>
      <c r="I19" s="241" t="s">
        <v>838</v>
      </c>
      <c r="J19" s="215">
        <v>20.5</v>
      </c>
      <c r="K19" s="215">
        <v>2.5</v>
      </c>
      <c r="L19" s="215">
        <v>2.4</v>
      </c>
      <c r="M19" s="215">
        <v>1.6</v>
      </c>
      <c r="N19" s="215">
        <v>3</v>
      </c>
      <c r="P19" s="215">
        <v>30</v>
      </c>
      <c r="Q19" s="215">
        <v>33</v>
      </c>
      <c r="R19" s="215">
        <v>11</v>
      </c>
      <c r="S19" s="215">
        <v>17</v>
      </c>
      <c r="T19" s="215">
        <v>61</v>
      </c>
      <c r="Y19" s="215" t="s">
        <v>841</v>
      </c>
      <c r="Z19" s="215" t="s">
        <v>859</v>
      </c>
    </row>
    <row r="20" spans="1:26">
      <c r="A20" s="215" t="s">
        <v>57</v>
      </c>
      <c r="B20" s="215" t="s">
        <v>102</v>
      </c>
      <c r="C20" s="215" t="s">
        <v>190</v>
      </c>
      <c r="D20" s="215">
        <v>2</v>
      </c>
      <c r="E20" s="215" t="s">
        <v>535</v>
      </c>
      <c r="F20" s="215" t="s">
        <v>44</v>
      </c>
      <c r="G20" s="215">
        <v>1</v>
      </c>
      <c r="H20" s="215">
        <v>1</v>
      </c>
      <c r="I20" s="241" t="s">
        <v>838</v>
      </c>
      <c r="J20" s="215">
        <v>23</v>
      </c>
      <c r="K20" s="215">
        <v>2.6</v>
      </c>
      <c r="L20" s="215">
        <v>2.6</v>
      </c>
      <c r="M20" s="215">
        <v>3.1</v>
      </c>
      <c r="N20" s="215">
        <v>1</v>
      </c>
      <c r="P20" s="215">
        <v>28</v>
      </c>
      <c r="Q20" s="215">
        <v>16</v>
      </c>
      <c r="R20" s="215">
        <v>26</v>
      </c>
      <c r="S20" s="215">
        <v>52</v>
      </c>
      <c r="T20" s="215">
        <v>50</v>
      </c>
      <c r="X20" s="215" t="s">
        <v>860</v>
      </c>
      <c r="Y20" s="215" t="s">
        <v>841</v>
      </c>
      <c r="Z20" s="215" t="s">
        <v>861</v>
      </c>
    </row>
    <row r="21" spans="1:26">
      <c r="A21" s="215" t="s">
        <v>57</v>
      </c>
      <c r="B21" s="215" t="s">
        <v>102</v>
      </c>
      <c r="C21" s="215" t="s">
        <v>190</v>
      </c>
      <c r="D21" s="215">
        <v>3</v>
      </c>
      <c r="E21" s="215" t="s">
        <v>537</v>
      </c>
      <c r="F21" s="215" t="s">
        <v>44</v>
      </c>
      <c r="G21" s="215">
        <v>0</v>
      </c>
      <c r="H21" s="215">
        <v>0</v>
      </c>
      <c r="I21" s="241" t="s">
        <v>838</v>
      </c>
      <c r="X21" s="215" t="s">
        <v>862</v>
      </c>
      <c r="Z21" s="215" t="s">
        <v>863</v>
      </c>
    </row>
    <row r="22" spans="1:26">
      <c r="A22" s="215" t="s">
        <v>57</v>
      </c>
      <c r="B22" s="215" t="s">
        <v>102</v>
      </c>
      <c r="C22" s="215" t="s">
        <v>408</v>
      </c>
      <c r="D22" s="215">
        <v>1</v>
      </c>
      <c r="E22" s="215" t="s">
        <v>506</v>
      </c>
      <c r="F22" s="215" t="s">
        <v>44</v>
      </c>
      <c r="G22" s="215">
        <v>1</v>
      </c>
      <c r="H22" s="215">
        <v>1</v>
      </c>
      <c r="I22" s="241" t="s">
        <v>838</v>
      </c>
      <c r="J22" s="215">
        <v>24</v>
      </c>
      <c r="K22" s="215">
        <v>2.9</v>
      </c>
      <c r="L22" s="215">
        <v>3.2</v>
      </c>
      <c r="M22" s="215">
        <v>3</v>
      </c>
      <c r="N22" s="215">
        <v>0</v>
      </c>
      <c r="P22" s="215">
        <v>71</v>
      </c>
      <c r="Q22" s="215">
        <v>74</v>
      </c>
      <c r="R22" s="215">
        <v>18</v>
      </c>
      <c r="S22" s="215">
        <v>21</v>
      </c>
      <c r="T22" s="215">
        <v>17</v>
      </c>
      <c r="Z22" s="215" t="s">
        <v>839</v>
      </c>
    </row>
    <row r="23" spans="1:26">
      <c r="A23" s="215" t="s">
        <v>57</v>
      </c>
      <c r="B23" s="215" t="s">
        <v>102</v>
      </c>
      <c r="C23" s="215" t="s">
        <v>408</v>
      </c>
      <c r="D23" s="215">
        <v>2</v>
      </c>
      <c r="E23" s="215" t="s">
        <v>507</v>
      </c>
      <c r="F23" s="215" t="s">
        <v>44</v>
      </c>
      <c r="G23" s="215">
        <v>1</v>
      </c>
      <c r="H23" s="215">
        <v>1</v>
      </c>
      <c r="I23" s="241" t="s">
        <v>838</v>
      </c>
      <c r="J23" s="215">
        <v>25.5</v>
      </c>
      <c r="K23" s="215">
        <v>2.7</v>
      </c>
      <c r="L23" s="215">
        <v>3.2</v>
      </c>
      <c r="M23" s="215">
        <v>3.3</v>
      </c>
      <c r="N23" s="215">
        <v>0</v>
      </c>
      <c r="P23" s="215">
        <v>40</v>
      </c>
      <c r="Q23" s="215">
        <v>15</v>
      </c>
      <c r="R23" s="215">
        <v>8</v>
      </c>
      <c r="S23" s="215">
        <v>31</v>
      </c>
      <c r="T23" s="215">
        <v>34</v>
      </c>
      <c r="Z23" s="215" t="s">
        <v>864</v>
      </c>
    </row>
    <row r="24" spans="1:26">
      <c r="A24" s="215" t="s">
        <v>57</v>
      </c>
      <c r="B24" s="215" t="s">
        <v>102</v>
      </c>
      <c r="C24" s="215" t="s">
        <v>408</v>
      </c>
      <c r="D24" s="215">
        <v>3</v>
      </c>
      <c r="E24" s="215" t="s">
        <v>508</v>
      </c>
      <c r="F24" s="215" t="s">
        <v>44</v>
      </c>
      <c r="G24" s="215">
        <v>1</v>
      </c>
      <c r="H24" s="215">
        <v>1</v>
      </c>
      <c r="I24" s="241" t="s">
        <v>838</v>
      </c>
      <c r="J24" s="215">
        <v>27</v>
      </c>
      <c r="K24" s="215">
        <v>3.2</v>
      </c>
      <c r="L24" s="215">
        <v>3.4</v>
      </c>
      <c r="M24" s="215">
        <v>3.6</v>
      </c>
      <c r="N24" s="215">
        <v>5</v>
      </c>
      <c r="P24" s="215">
        <v>14</v>
      </c>
      <c r="Q24" s="215">
        <v>14</v>
      </c>
      <c r="R24" s="215">
        <v>13</v>
      </c>
      <c r="S24" s="215">
        <v>30</v>
      </c>
      <c r="T24" s="215">
        <v>16</v>
      </c>
      <c r="X24" s="215" t="s">
        <v>865</v>
      </c>
    </row>
    <row r="25" spans="1:26">
      <c r="A25" s="215" t="s">
        <v>57</v>
      </c>
      <c r="B25" s="215" t="s">
        <v>102</v>
      </c>
      <c r="C25" s="215" t="s">
        <v>307</v>
      </c>
      <c r="D25" s="215">
        <v>1</v>
      </c>
      <c r="E25" s="215" t="s">
        <v>512</v>
      </c>
      <c r="F25" s="215" t="s">
        <v>44</v>
      </c>
      <c r="G25" s="215">
        <v>1</v>
      </c>
      <c r="H25" s="215">
        <v>0</v>
      </c>
      <c r="I25" s="241" t="s">
        <v>866</v>
      </c>
      <c r="J25" s="215">
        <v>6</v>
      </c>
      <c r="K25" s="215">
        <v>1.7</v>
      </c>
      <c r="L25" s="215">
        <v>0.6</v>
      </c>
      <c r="M25" s="215">
        <v>0.5</v>
      </c>
      <c r="N25" s="215">
        <v>0</v>
      </c>
      <c r="P25" s="215">
        <v>15</v>
      </c>
      <c r="Q25" s="215">
        <v>6</v>
      </c>
      <c r="R25" s="215">
        <v>6</v>
      </c>
      <c r="S25" s="215">
        <v>17</v>
      </c>
      <c r="T25" s="215">
        <v>18</v>
      </c>
      <c r="Z25" s="215" t="s">
        <v>844</v>
      </c>
    </row>
    <row r="26" spans="1:26">
      <c r="A26" s="215" t="s">
        <v>57</v>
      </c>
      <c r="B26" s="215" t="s">
        <v>102</v>
      </c>
      <c r="C26" s="215" t="s">
        <v>307</v>
      </c>
      <c r="D26" s="215">
        <v>2</v>
      </c>
      <c r="E26" s="215" t="s">
        <v>513</v>
      </c>
      <c r="F26" s="215" t="s">
        <v>44</v>
      </c>
      <c r="G26" s="215">
        <v>1</v>
      </c>
      <c r="H26" s="215">
        <v>1</v>
      </c>
      <c r="I26" s="241" t="s">
        <v>838</v>
      </c>
      <c r="J26" s="215">
        <v>16</v>
      </c>
      <c r="K26" s="215">
        <v>2.5</v>
      </c>
      <c r="L26" s="215">
        <v>1.8</v>
      </c>
      <c r="M26" s="215">
        <v>1.6</v>
      </c>
      <c r="N26" s="215">
        <v>0</v>
      </c>
      <c r="P26" s="215">
        <v>15</v>
      </c>
      <c r="Q26" s="215">
        <v>21</v>
      </c>
      <c r="R26" s="215">
        <v>26</v>
      </c>
      <c r="S26" s="215">
        <v>30</v>
      </c>
      <c r="T26" s="215">
        <v>52</v>
      </c>
    </row>
    <row r="27" spans="1:26">
      <c r="A27" s="215" t="s">
        <v>57</v>
      </c>
      <c r="B27" s="215" t="s">
        <v>102</v>
      </c>
      <c r="C27" s="215" t="s">
        <v>307</v>
      </c>
      <c r="D27" s="215">
        <v>3</v>
      </c>
      <c r="E27" s="215" t="s">
        <v>514</v>
      </c>
      <c r="F27" s="215" t="s">
        <v>44</v>
      </c>
      <c r="G27" s="215">
        <v>1</v>
      </c>
      <c r="H27" s="215">
        <v>0</v>
      </c>
      <c r="I27" s="241" t="s">
        <v>866</v>
      </c>
      <c r="J27" s="215">
        <v>17</v>
      </c>
      <c r="K27" s="215">
        <v>2.5</v>
      </c>
      <c r="L27" s="215">
        <v>2.4</v>
      </c>
      <c r="M27" s="215">
        <v>1.8</v>
      </c>
      <c r="N27" s="215">
        <v>0</v>
      </c>
      <c r="P27" s="215">
        <v>8</v>
      </c>
      <c r="Q27" s="215">
        <v>41</v>
      </c>
      <c r="R27" s="215">
        <v>13</v>
      </c>
      <c r="S27" s="215">
        <v>45</v>
      </c>
      <c r="T27" s="215">
        <v>15</v>
      </c>
    </row>
    <row r="28" spans="1:26">
      <c r="A28" s="215" t="s">
        <v>57</v>
      </c>
      <c r="B28" s="215" t="s">
        <v>456</v>
      </c>
      <c r="C28" s="215" t="s">
        <v>867</v>
      </c>
      <c r="D28" s="215">
        <v>1</v>
      </c>
      <c r="E28" s="215" t="s">
        <v>868</v>
      </c>
      <c r="F28" s="215" t="s">
        <v>44</v>
      </c>
      <c r="G28" s="215">
        <v>1</v>
      </c>
      <c r="H28" s="215">
        <v>1</v>
      </c>
      <c r="I28" s="241">
        <v>2014</v>
      </c>
      <c r="J28" s="215">
        <v>28</v>
      </c>
      <c r="K28" s="215">
        <v>2.1</v>
      </c>
      <c r="L28" s="215">
        <v>2.2000000000000002</v>
      </c>
      <c r="M28" s="215">
        <v>2.6</v>
      </c>
      <c r="N28" s="215">
        <v>1</v>
      </c>
      <c r="P28" s="215">
        <v>32</v>
      </c>
      <c r="Q28" s="215">
        <v>18</v>
      </c>
      <c r="R28" s="215">
        <v>14</v>
      </c>
      <c r="S28" s="215">
        <v>12</v>
      </c>
      <c r="T28" s="215">
        <v>15</v>
      </c>
    </row>
    <row r="29" spans="1:26">
      <c r="A29" s="215" t="s">
        <v>57</v>
      </c>
      <c r="B29" s="215" t="s">
        <v>456</v>
      </c>
      <c r="C29" s="215" t="s">
        <v>867</v>
      </c>
      <c r="D29" s="215">
        <v>2</v>
      </c>
      <c r="E29" s="215" t="s">
        <v>869</v>
      </c>
      <c r="F29" s="215" t="s">
        <v>44</v>
      </c>
      <c r="G29" s="215">
        <v>1</v>
      </c>
      <c r="H29" s="215">
        <v>1</v>
      </c>
      <c r="I29" s="241">
        <v>2014</v>
      </c>
      <c r="J29" s="215">
        <v>33</v>
      </c>
      <c r="K29" s="215">
        <v>2.2000000000000002</v>
      </c>
      <c r="L29" s="215">
        <v>2.2999999999999998</v>
      </c>
      <c r="M29" s="215">
        <v>3</v>
      </c>
      <c r="N29" s="215">
        <v>1</v>
      </c>
      <c r="P29" s="215">
        <v>10</v>
      </c>
      <c r="Q29" s="215">
        <v>27</v>
      </c>
      <c r="R29" s="215">
        <v>26</v>
      </c>
      <c r="S29" s="215">
        <v>45</v>
      </c>
    </row>
    <row r="30" spans="1:26">
      <c r="A30" s="215" t="s">
        <v>57</v>
      </c>
      <c r="B30" s="215" t="s">
        <v>147</v>
      </c>
      <c r="C30" s="215" t="s">
        <v>225</v>
      </c>
      <c r="D30" s="215">
        <v>1</v>
      </c>
      <c r="E30" s="215" t="s">
        <v>635</v>
      </c>
      <c r="F30" s="215" t="s">
        <v>44</v>
      </c>
      <c r="I30" s="241">
        <v>2014</v>
      </c>
      <c r="Y30" s="215" t="s">
        <v>870</v>
      </c>
      <c r="Z30" s="215" t="s">
        <v>871</v>
      </c>
    </row>
    <row r="31" spans="1:26">
      <c r="A31" s="215" t="s">
        <v>57</v>
      </c>
      <c r="B31" s="215" t="s">
        <v>147</v>
      </c>
      <c r="C31" s="215" t="s">
        <v>225</v>
      </c>
      <c r="D31" s="215">
        <v>2</v>
      </c>
      <c r="E31" s="215" t="s">
        <v>637</v>
      </c>
      <c r="F31" s="215" t="s">
        <v>44</v>
      </c>
      <c r="I31" s="241">
        <v>2014</v>
      </c>
      <c r="Y31" s="215" t="s">
        <v>870</v>
      </c>
      <c r="Z31" s="215" t="s">
        <v>871</v>
      </c>
    </row>
    <row r="32" spans="1:26">
      <c r="A32" s="215" t="s">
        <v>57</v>
      </c>
      <c r="B32" s="215" t="s">
        <v>147</v>
      </c>
      <c r="C32" s="215" t="s">
        <v>225</v>
      </c>
      <c r="D32" s="215">
        <v>3</v>
      </c>
      <c r="E32" s="215" t="s">
        <v>639</v>
      </c>
      <c r="F32" s="215" t="s">
        <v>44</v>
      </c>
      <c r="G32" s="215">
        <v>0</v>
      </c>
      <c r="H32" s="215">
        <v>0</v>
      </c>
      <c r="I32" s="241">
        <v>2014</v>
      </c>
      <c r="Y32" s="215" t="s">
        <v>870</v>
      </c>
      <c r="Z32" s="215" t="s">
        <v>871</v>
      </c>
    </row>
    <row r="33" spans="1:26">
      <c r="A33" s="215" t="s">
        <v>57</v>
      </c>
      <c r="B33" s="215" t="s">
        <v>147</v>
      </c>
      <c r="C33" s="215" t="s">
        <v>148</v>
      </c>
      <c r="D33" s="215">
        <v>1</v>
      </c>
      <c r="E33" s="215" t="s">
        <v>627</v>
      </c>
      <c r="F33" s="215" t="s">
        <v>44</v>
      </c>
      <c r="G33" s="215">
        <v>1</v>
      </c>
      <c r="H33" s="215">
        <v>1</v>
      </c>
      <c r="I33" s="241">
        <v>2014</v>
      </c>
      <c r="J33" s="215">
        <v>32</v>
      </c>
      <c r="K33" s="215">
        <v>3.2</v>
      </c>
      <c r="L33" s="215">
        <v>2.4</v>
      </c>
      <c r="M33" s="215">
        <v>3.2</v>
      </c>
      <c r="N33" s="215">
        <v>3</v>
      </c>
      <c r="P33" s="215">
        <v>16</v>
      </c>
      <c r="Q33" s="215">
        <v>21</v>
      </c>
      <c r="R33" s="215">
        <v>26</v>
      </c>
      <c r="S33" s="215">
        <v>17</v>
      </c>
      <c r="T33" s="215">
        <v>11</v>
      </c>
      <c r="Z33" s="215" t="s">
        <v>872</v>
      </c>
    </row>
    <row r="34" spans="1:26">
      <c r="A34" s="215" t="s">
        <v>57</v>
      </c>
      <c r="B34" s="215" t="s">
        <v>147</v>
      </c>
      <c r="C34" s="215" t="s">
        <v>148</v>
      </c>
      <c r="D34" s="215">
        <v>2</v>
      </c>
      <c r="E34" s="215" t="s">
        <v>629</v>
      </c>
      <c r="F34" s="215" t="s">
        <v>44</v>
      </c>
      <c r="G34" s="215">
        <v>1</v>
      </c>
      <c r="H34" s="215">
        <v>1</v>
      </c>
      <c r="I34" s="241">
        <v>2014</v>
      </c>
      <c r="J34" s="215">
        <v>31.5</v>
      </c>
      <c r="K34" s="215">
        <v>3.4</v>
      </c>
      <c r="L34" s="215">
        <v>3.2</v>
      </c>
      <c r="M34" s="215">
        <v>3</v>
      </c>
      <c r="N34" s="215">
        <v>0</v>
      </c>
      <c r="P34" s="215">
        <v>30</v>
      </c>
      <c r="Q34" s="215">
        <v>45</v>
      </c>
      <c r="R34" s="215">
        <v>33</v>
      </c>
      <c r="S34" s="215">
        <v>21</v>
      </c>
      <c r="T34" s="215">
        <v>14</v>
      </c>
      <c r="Z34" s="215" t="s">
        <v>872</v>
      </c>
    </row>
    <row r="35" spans="1:26">
      <c r="A35" s="215" t="s">
        <v>57</v>
      </c>
      <c r="B35" s="215" t="s">
        <v>147</v>
      </c>
      <c r="C35" s="215" t="s">
        <v>148</v>
      </c>
      <c r="D35" s="215">
        <v>3</v>
      </c>
      <c r="E35" s="215" t="s">
        <v>631</v>
      </c>
      <c r="F35" s="215" t="s">
        <v>44</v>
      </c>
      <c r="G35" s="215">
        <v>1</v>
      </c>
      <c r="H35" s="215">
        <v>1</v>
      </c>
      <c r="I35" s="241">
        <v>2014</v>
      </c>
      <c r="J35" s="215">
        <v>31</v>
      </c>
      <c r="K35" s="215">
        <v>3.2</v>
      </c>
      <c r="L35" s="215">
        <v>2.8</v>
      </c>
      <c r="M35" s="215">
        <v>3</v>
      </c>
      <c r="N35" s="215">
        <v>1</v>
      </c>
      <c r="P35" s="215">
        <v>14</v>
      </c>
      <c r="Q35" s="215">
        <v>15</v>
      </c>
      <c r="R35" s="215">
        <v>10</v>
      </c>
      <c r="S35" s="215">
        <v>30</v>
      </c>
      <c r="T35" s="215">
        <v>42</v>
      </c>
      <c r="Z35" s="215" t="s">
        <v>873</v>
      </c>
    </row>
    <row r="36" spans="1:26">
      <c r="A36" s="215" t="s">
        <v>57</v>
      </c>
      <c r="B36" s="215" t="s">
        <v>147</v>
      </c>
      <c r="C36" s="215" t="s">
        <v>157</v>
      </c>
      <c r="D36" s="215">
        <v>1</v>
      </c>
      <c r="E36" s="215" t="s">
        <v>643</v>
      </c>
      <c r="F36" s="215" t="s">
        <v>44</v>
      </c>
      <c r="G36" s="215">
        <v>1</v>
      </c>
      <c r="H36" s="215">
        <v>1</v>
      </c>
      <c r="I36" s="241">
        <v>2014</v>
      </c>
      <c r="J36" s="215">
        <v>21.5</v>
      </c>
      <c r="K36" s="215">
        <v>2.8</v>
      </c>
      <c r="L36" s="215">
        <v>1.6</v>
      </c>
      <c r="M36" s="215">
        <v>1.8</v>
      </c>
      <c r="N36" s="215">
        <v>2</v>
      </c>
      <c r="P36" s="215">
        <v>32</v>
      </c>
      <c r="Q36" s="215">
        <v>34</v>
      </c>
      <c r="R36" s="215">
        <v>7</v>
      </c>
      <c r="S36" s="215">
        <v>6</v>
      </c>
      <c r="T36" s="215">
        <v>8</v>
      </c>
      <c r="Z36" s="215" t="s">
        <v>839</v>
      </c>
    </row>
    <row r="37" spans="1:26">
      <c r="A37" s="215" t="s">
        <v>57</v>
      </c>
      <c r="B37" s="215" t="s">
        <v>147</v>
      </c>
      <c r="C37" s="215" t="s">
        <v>157</v>
      </c>
      <c r="D37" s="215">
        <v>2</v>
      </c>
      <c r="E37" s="215" t="s">
        <v>645</v>
      </c>
      <c r="F37" s="215" t="s">
        <v>44</v>
      </c>
      <c r="G37" s="215">
        <v>1</v>
      </c>
      <c r="H37" s="215">
        <v>1</v>
      </c>
      <c r="I37" s="241">
        <v>2014</v>
      </c>
      <c r="J37" s="215">
        <v>29</v>
      </c>
      <c r="K37" s="215">
        <v>3.2</v>
      </c>
      <c r="L37" s="215">
        <v>3.3</v>
      </c>
      <c r="M37" s="215">
        <v>3.2</v>
      </c>
      <c r="N37" s="215">
        <v>2</v>
      </c>
      <c r="P37" s="215">
        <v>16</v>
      </c>
      <c r="Q37" s="215">
        <v>16</v>
      </c>
      <c r="R37" s="215">
        <v>18</v>
      </c>
      <c r="S37" s="215">
        <v>30</v>
      </c>
      <c r="T37" s="215">
        <v>27</v>
      </c>
      <c r="Z37" s="215" t="s">
        <v>874</v>
      </c>
    </row>
    <row r="38" spans="1:26">
      <c r="A38" s="215" t="s">
        <v>57</v>
      </c>
      <c r="B38" s="215" t="s">
        <v>147</v>
      </c>
      <c r="C38" s="215" t="s">
        <v>157</v>
      </c>
      <c r="D38" s="215">
        <v>3</v>
      </c>
      <c r="E38" s="215" t="s">
        <v>834</v>
      </c>
      <c r="F38" s="215" t="s">
        <v>44</v>
      </c>
      <c r="G38" s="215">
        <v>1</v>
      </c>
      <c r="H38" s="215">
        <v>1</v>
      </c>
      <c r="I38" s="241">
        <v>2014</v>
      </c>
      <c r="J38" s="215">
        <v>29</v>
      </c>
      <c r="K38" s="215">
        <v>2.6</v>
      </c>
      <c r="L38" s="215">
        <v>2.4</v>
      </c>
      <c r="M38" s="215">
        <v>3.3</v>
      </c>
      <c r="N38" s="215">
        <v>0</v>
      </c>
      <c r="P38" s="215">
        <v>18</v>
      </c>
      <c r="Q38" s="215">
        <v>10</v>
      </c>
      <c r="R38" s="215">
        <v>17</v>
      </c>
      <c r="S38" s="215">
        <v>14</v>
      </c>
      <c r="T38" s="215">
        <v>15</v>
      </c>
    </row>
    <row r="39" spans="1:26">
      <c r="A39" s="215" t="s">
        <v>57</v>
      </c>
      <c r="B39" s="215" t="s">
        <v>147</v>
      </c>
      <c r="C39" s="215" t="s">
        <v>237</v>
      </c>
      <c r="D39" s="215">
        <v>1</v>
      </c>
      <c r="E39" s="215" t="s">
        <v>169</v>
      </c>
      <c r="F39" s="215" t="s">
        <v>44</v>
      </c>
      <c r="G39" s="215">
        <v>1</v>
      </c>
      <c r="H39" s="215">
        <v>1</v>
      </c>
      <c r="I39" s="241">
        <v>2014</v>
      </c>
      <c r="J39" s="215">
        <v>22</v>
      </c>
      <c r="K39" s="215">
        <v>2.7</v>
      </c>
      <c r="L39" s="215">
        <v>2.6</v>
      </c>
      <c r="M39" s="215">
        <v>2.6</v>
      </c>
      <c r="N39" s="215">
        <v>0</v>
      </c>
      <c r="P39" s="215">
        <v>18</v>
      </c>
      <c r="Q39" s="215">
        <v>38</v>
      </c>
      <c r="R39" s="215">
        <v>14</v>
      </c>
      <c r="S39" s="215">
        <v>33</v>
      </c>
      <c r="T39" s="215">
        <v>8</v>
      </c>
      <c r="Z39" s="215" t="s">
        <v>875</v>
      </c>
    </row>
    <row r="40" spans="1:26">
      <c r="A40" s="215" t="s">
        <v>57</v>
      </c>
      <c r="B40" s="215" t="s">
        <v>147</v>
      </c>
      <c r="C40" s="215" t="s">
        <v>237</v>
      </c>
      <c r="D40" s="215">
        <v>2</v>
      </c>
      <c r="E40" s="215" t="s">
        <v>167</v>
      </c>
      <c r="F40" s="215" t="s">
        <v>44</v>
      </c>
      <c r="G40" s="215">
        <v>1</v>
      </c>
      <c r="H40" s="215">
        <v>1</v>
      </c>
      <c r="I40" s="241">
        <v>2014</v>
      </c>
      <c r="J40" s="215">
        <v>18</v>
      </c>
      <c r="K40" s="215">
        <v>2.6</v>
      </c>
      <c r="L40" s="215">
        <v>2</v>
      </c>
      <c r="M40" s="215">
        <v>1.6</v>
      </c>
      <c r="N40" s="215">
        <v>0</v>
      </c>
      <c r="P40" s="215">
        <v>44</v>
      </c>
      <c r="Q40" s="215">
        <v>15</v>
      </c>
      <c r="R40" s="215">
        <v>26</v>
      </c>
      <c r="S40" s="215">
        <v>7</v>
      </c>
      <c r="T40" s="215">
        <v>8</v>
      </c>
      <c r="Z40" s="215" t="s">
        <v>871</v>
      </c>
    </row>
    <row r="41" spans="1:26">
      <c r="A41" s="215" t="s">
        <v>57</v>
      </c>
      <c r="B41" s="215" t="s">
        <v>147</v>
      </c>
      <c r="C41" s="215" t="s">
        <v>237</v>
      </c>
      <c r="D41" s="215">
        <v>3</v>
      </c>
      <c r="E41" s="215" t="s">
        <v>171</v>
      </c>
      <c r="F41" s="215" t="s">
        <v>44</v>
      </c>
      <c r="G41" s="215">
        <v>1</v>
      </c>
      <c r="H41" s="215">
        <v>1</v>
      </c>
      <c r="I41" s="241">
        <v>2014</v>
      </c>
      <c r="J41" s="215">
        <v>19</v>
      </c>
      <c r="K41" s="215">
        <v>2.5</v>
      </c>
      <c r="L41" s="215">
        <v>1.8</v>
      </c>
      <c r="M41" s="215">
        <v>1.6</v>
      </c>
      <c r="N41" s="215">
        <v>0</v>
      </c>
      <c r="P41" s="215">
        <v>5</v>
      </c>
      <c r="Q41" s="215">
        <v>11</v>
      </c>
      <c r="R41" s="215">
        <v>12</v>
      </c>
      <c r="S41" s="215">
        <v>27</v>
      </c>
      <c r="T41" s="215">
        <v>31</v>
      </c>
      <c r="Z41" s="215" t="s">
        <v>871</v>
      </c>
    </row>
    <row r="42" spans="1:26">
      <c r="A42" s="215" t="s">
        <v>57</v>
      </c>
      <c r="B42" s="215" t="s">
        <v>241</v>
      </c>
      <c r="C42" s="215" t="s">
        <v>246</v>
      </c>
      <c r="D42" s="215">
        <v>1</v>
      </c>
      <c r="E42" s="215" t="s">
        <v>527</v>
      </c>
      <c r="F42" s="215" t="s">
        <v>44</v>
      </c>
      <c r="G42" s="215">
        <v>1</v>
      </c>
      <c r="H42" s="215">
        <v>1</v>
      </c>
      <c r="I42" s="241">
        <v>2014</v>
      </c>
      <c r="J42" s="215">
        <v>31</v>
      </c>
      <c r="K42" s="215">
        <v>3.2</v>
      </c>
      <c r="L42" s="215">
        <v>3</v>
      </c>
      <c r="M42" s="215">
        <v>3.3</v>
      </c>
      <c r="N42" s="215">
        <v>6</v>
      </c>
      <c r="P42" s="215">
        <v>14</v>
      </c>
      <c r="Q42" s="215">
        <v>42</v>
      </c>
      <c r="R42" s="215">
        <v>21</v>
      </c>
      <c r="S42" s="215">
        <v>15</v>
      </c>
      <c r="T42" s="215">
        <v>22</v>
      </c>
      <c r="Y42" s="215" t="s">
        <v>183</v>
      </c>
      <c r="Z42" s="215" t="s">
        <v>876</v>
      </c>
    </row>
    <row r="43" spans="1:26">
      <c r="A43" s="215" t="s">
        <v>57</v>
      </c>
      <c r="B43" s="215" t="s">
        <v>241</v>
      </c>
      <c r="C43" s="215" t="s">
        <v>246</v>
      </c>
      <c r="D43" s="215">
        <v>2</v>
      </c>
      <c r="E43" s="215" t="s">
        <v>528</v>
      </c>
      <c r="F43" s="215" t="s">
        <v>44</v>
      </c>
      <c r="G43" s="215">
        <v>1</v>
      </c>
      <c r="H43" s="215">
        <v>1</v>
      </c>
      <c r="I43" s="241">
        <v>2014</v>
      </c>
      <c r="J43" s="215">
        <v>32</v>
      </c>
      <c r="K43" s="215">
        <v>3.2</v>
      </c>
      <c r="L43" s="215">
        <v>3.4</v>
      </c>
      <c r="M43" s="215">
        <v>3.1</v>
      </c>
      <c r="N43" s="215">
        <v>0</v>
      </c>
      <c r="P43" s="215">
        <v>8</v>
      </c>
      <c r="Q43" s="215">
        <v>5</v>
      </c>
      <c r="R43" s="215">
        <v>55</v>
      </c>
      <c r="S43" s="215">
        <v>53</v>
      </c>
      <c r="T43" s="215">
        <v>15</v>
      </c>
      <c r="Y43" s="215" t="s">
        <v>454</v>
      </c>
      <c r="Z43" s="215" t="s">
        <v>877</v>
      </c>
    </row>
    <row r="44" spans="1:26">
      <c r="A44" s="215" t="s">
        <v>57</v>
      </c>
      <c r="B44" s="215" t="s">
        <v>241</v>
      </c>
      <c r="C44" s="215" t="s">
        <v>246</v>
      </c>
      <c r="D44" s="215">
        <v>3</v>
      </c>
      <c r="E44" s="215" t="s">
        <v>529</v>
      </c>
      <c r="F44" s="215" t="s">
        <v>44</v>
      </c>
      <c r="G44" s="215">
        <v>1</v>
      </c>
      <c r="H44" s="215">
        <v>1</v>
      </c>
      <c r="I44" s="241">
        <v>2014</v>
      </c>
      <c r="J44" s="215">
        <v>36</v>
      </c>
      <c r="K44" s="215">
        <v>3.2</v>
      </c>
      <c r="L44" s="215">
        <v>3.3</v>
      </c>
      <c r="M44" s="215">
        <v>3.2</v>
      </c>
      <c r="N44" s="215">
        <v>1</v>
      </c>
      <c r="P44" s="215">
        <v>33</v>
      </c>
      <c r="Q44" s="215">
        <v>19</v>
      </c>
      <c r="R44" s="215">
        <v>31</v>
      </c>
      <c r="S44" s="215">
        <v>16</v>
      </c>
      <c r="T44" s="215">
        <v>16</v>
      </c>
      <c r="Y44" s="215" t="s">
        <v>878</v>
      </c>
    </row>
    <row r="45" spans="1:26">
      <c r="A45" s="215" t="s">
        <v>57</v>
      </c>
      <c r="B45" s="215" t="s">
        <v>241</v>
      </c>
      <c r="C45" s="215" t="s">
        <v>186</v>
      </c>
      <c r="D45" s="215">
        <v>1</v>
      </c>
      <c r="E45" s="215" t="s">
        <v>530</v>
      </c>
      <c r="F45" s="215" t="s">
        <v>44</v>
      </c>
      <c r="G45" s="215">
        <v>1</v>
      </c>
      <c r="H45" s="215">
        <v>1</v>
      </c>
      <c r="I45" s="241">
        <v>2014</v>
      </c>
      <c r="J45" s="215">
        <v>23</v>
      </c>
      <c r="K45" s="215">
        <v>2.7</v>
      </c>
      <c r="L45" s="215">
        <v>2.4</v>
      </c>
      <c r="M45" s="215">
        <v>2.6</v>
      </c>
      <c r="N45" s="215">
        <v>4</v>
      </c>
      <c r="P45" s="215">
        <v>17</v>
      </c>
      <c r="Q45" s="215">
        <v>72</v>
      </c>
      <c r="R45" s="215">
        <v>23</v>
      </c>
      <c r="S45" s="215">
        <v>66</v>
      </c>
      <c r="T45" s="215">
        <v>32</v>
      </c>
      <c r="Y45" s="215" t="s">
        <v>454</v>
      </c>
      <c r="Z45" s="215" t="s">
        <v>879</v>
      </c>
    </row>
    <row r="46" spans="1:26">
      <c r="A46" s="215" t="s">
        <v>57</v>
      </c>
      <c r="B46" s="215" t="s">
        <v>241</v>
      </c>
      <c r="C46" s="215" t="s">
        <v>186</v>
      </c>
      <c r="D46" s="215">
        <v>2</v>
      </c>
      <c r="E46" s="215" t="s">
        <v>667</v>
      </c>
      <c r="F46" s="215" t="s">
        <v>44</v>
      </c>
      <c r="G46" s="215">
        <v>1</v>
      </c>
      <c r="H46" s="215">
        <v>1</v>
      </c>
      <c r="I46" s="241">
        <v>2014</v>
      </c>
      <c r="J46" s="215">
        <v>25</v>
      </c>
      <c r="K46" s="215">
        <v>2.6</v>
      </c>
      <c r="L46" s="215">
        <v>2.6</v>
      </c>
      <c r="M46" s="215">
        <v>2.7</v>
      </c>
      <c r="N46" s="215">
        <v>6</v>
      </c>
      <c r="P46" s="215">
        <v>20</v>
      </c>
      <c r="Q46" s="215">
        <v>43</v>
      </c>
      <c r="R46" s="215">
        <v>19</v>
      </c>
      <c r="S46" s="215">
        <v>32</v>
      </c>
      <c r="T46" s="215">
        <v>31</v>
      </c>
      <c r="Y46" s="215" t="s">
        <v>183</v>
      </c>
      <c r="Z46" s="215" t="s">
        <v>880</v>
      </c>
    </row>
    <row r="47" spans="1:26">
      <c r="A47" s="215" t="s">
        <v>57</v>
      </c>
      <c r="B47" s="215" t="s">
        <v>241</v>
      </c>
      <c r="C47" s="215" t="s">
        <v>186</v>
      </c>
      <c r="D47" s="215">
        <v>3</v>
      </c>
      <c r="E47" s="215" t="s">
        <v>668</v>
      </c>
      <c r="F47" s="215" t="s">
        <v>44</v>
      </c>
      <c r="G47" s="215">
        <v>1</v>
      </c>
      <c r="H47" s="215">
        <v>1</v>
      </c>
      <c r="I47" s="241">
        <v>2014</v>
      </c>
      <c r="J47" s="215">
        <v>20.5</v>
      </c>
      <c r="K47" s="215">
        <v>2.5</v>
      </c>
      <c r="L47" s="215">
        <v>2.8</v>
      </c>
      <c r="M47" s="215">
        <v>2.4</v>
      </c>
      <c r="N47" s="215">
        <v>7</v>
      </c>
      <c r="P47" s="215">
        <v>16</v>
      </c>
      <c r="Q47" s="215">
        <v>27</v>
      </c>
      <c r="R47" s="215">
        <v>28</v>
      </c>
      <c r="S47" s="215">
        <v>34</v>
      </c>
      <c r="T47" s="215">
        <v>35</v>
      </c>
      <c r="Y47" s="215" t="s">
        <v>183</v>
      </c>
    </row>
    <row r="48" spans="1:26">
      <c r="A48" s="215" t="s">
        <v>57</v>
      </c>
      <c r="B48" s="215" t="s">
        <v>241</v>
      </c>
      <c r="C48" s="215" t="s">
        <v>881</v>
      </c>
      <c r="D48" s="215">
        <v>1</v>
      </c>
      <c r="E48" s="215" t="s">
        <v>882</v>
      </c>
      <c r="F48" s="215" t="s">
        <v>44</v>
      </c>
      <c r="G48" s="215">
        <v>1</v>
      </c>
      <c r="H48" s="215">
        <v>1</v>
      </c>
      <c r="I48" s="241">
        <v>2014</v>
      </c>
      <c r="J48" s="215">
        <v>14.5</v>
      </c>
      <c r="K48" s="215">
        <v>2.1</v>
      </c>
      <c r="L48" s="215">
        <v>1.6</v>
      </c>
      <c r="M48" s="215">
        <v>1.4</v>
      </c>
      <c r="N48" s="215">
        <v>9</v>
      </c>
      <c r="P48" s="215">
        <v>32</v>
      </c>
      <c r="Q48" s="215">
        <v>18</v>
      </c>
      <c r="R48" s="215">
        <v>16</v>
      </c>
      <c r="S48" s="215">
        <v>17</v>
      </c>
      <c r="T48" s="215">
        <v>21</v>
      </c>
      <c r="Z48" s="215" t="s">
        <v>883</v>
      </c>
    </row>
    <row r="49" spans="1:26">
      <c r="A49" s="215" t="s">
        <v>57</v>
      </c>
      <c r="B49" s="215" t="s">
        <v>241</v>
      </c>
      <c r="C49" s="215" t="s">
        <v>881</v>
      </c>
      <c r="D49" s="215">
        <v>2</v>
      </c>
      <c r="E49" s="215" t="s">
        <v>884</v>
      </c>
      <c r="F49" s="215" t="s">
        <v>44</v>
      </c>
      <c r="G49" s="215">
        <v>1</v>
      </c>
      <c r="H49" s="215">
        <v>1</v>
      </c>
      <c r="I49" s="241">
        <v>2014</v>
      </c>
      <c r="J49" s="215">
        <v>31</v>
      </c>
      <c r="K49" s="215">
        <v>2.7</v>
      </c>
      <c r="L49" s="215">
        <v>3.2</v>
      </c>
      <c r="M49" s="215">
        <v>3.1</v>
      </c>
      <c r="N49" s="215">
        <v>1</v>
      </c>
      <c r="P49" s="215">
        <v>4</v>
      </c>
      <c r="Q49" s="215">
        <v>8</v>
      </c>
      <c r="R49" s="215">
        <v>7</v>
      </c>
      <c r="S49" s="215">
        <v>31</v>
      </c>
      <c r="T49" s="215">
        <v>22</v>
      </c>
      <c r="Z49" s="215" t="s">
        <v>885</v>
      </c>
    </row>
    <row r="50" spans="1:26">
      <c r="A50" s="215" t="s">
        <v>57</v>
      </c>
      <c r="B50" s="215" t="s">
        <v>241</v>
      </c>
      <c r="C50" s="215" t="s">
        <v>881</v>
      </c>
      <c r="D50" s="215">
        <v>3</v>
      </c>
      <c r="E50" s="215" t="s">
        <v>886</v>
      </c>
      <c r="F50" s="215" t="s">
        <v>44</v>
      </c>
      <c r="G50" s="215">
        <v>1</v>
      </c>
      <c r="H50" s="215">
        <v>1</v>
      </c>
      <c r="I50" s="241">
        <v>2014</v>
      </c>
      <c r="J50" s="215">
        <v>31.5</v>
      </c>
      <c r="K50" s="215">
        <v>2.2000000000000002</v>
      </c>
      <c r="L50" s="215">
        <v>3</v>
      </c>
      <c r="M50" s="215">
        <v>3.2</v>
      </c>
      <c r="N50" s="215">
        <v>4</v>
      </c>
      <c r="P50" s="215">
        <v>6</v>
      </c>
      <c r="Q50" s="215">
        <v>15</v>
      </c>
      <c r="R50" s="215">
        <v>10</v>
      </c>
      <c r="S50" s="215">
        <v>23</v>
      </c>
      <c r="T50" s="215">
        <v>4</v>
      </c>
    </row>
    <row r="51" spans="1:26">
      <c r="A51" s="215" t="s">
        <v>57</v>
      </c>
      <c r="B51" s="215" t="s">
        <v>456</v>
      </c>
      <c r="C51" s="215" t="s">
        <v>867</v>
      </c>
      <c r="D51" s="215">
        <v>1</v>
      </c>
      <c r="E51" s="215" t="s">
        <v>868</v>
      </c>
      <c r="F51" s="215" t="s">
        <v>44</v>
      </c>
      <c r="G51" s="215">
        <v>1</v>
      </c>
      <c r="H51" s="215">
        <v>1</v>
      </c>
      <c r="I51" s="241" t="s">
        <v>887</v>
      </c>
      <c r="J51" s="215">
        <v>24</v>
      </c>
      <c r="K51" s="215">
        <v>1.9</v>
      </c>
      <c r="L51" s="215">
        <v>2.4</v>
      </c>
      <c r="M51" s="215">
        <v>1.8</v>
      </c>
      <c r="N51" s="215">
        <v>0</v>
      </c>
      <c r="P51" s="215">
        <v>30</v>
      </c>
      <c r="Q51" s="215">
        <v>32</v>
      </c>
      <c r="R51" s="215">
        <v>41</v>
      </c>
      <c r="S51" s="215">
        <v>44</v>
      </c>
      <c r="T51" s="215">
        <v>33</v>
      </c>
    </row>
    <row r="52" spans="1:26">
      <c r="A52" s="215" t="s">
        <v>57</v>
      </c>
      <c r="B52" s="215" t="s">
        <v>102</v>
      </c>
      <c r="C52" s="215" t="s">
        <v>307</v>
      </c>
      <c r="D52" s="215">
        <v>4</v>
      </c>
      <c r="E52" s="215" t="s">
        <v>625</v>
      </c>
      <c r="F52" s="215" t="s">
        <v>44</v>
      </c>
      <c r="G52" s="215">
        <v>1</v>
      </c>
      <c r="H52" s="215">
        <v>0</v>
      </c>
      <c r="I52" s="241">
        <v>2017</v>
      </c>
      <c r="J52" s="215">
        <v>13</v>
      </c>
      <c r="K52" s="215">
        <v>1.9</v>
      </c>
      <c r="L52" s="215">
        <v>1.4</v>
      </c>
      <c r="M52" s="215">
        <v>1.7</v>
      </c>
      <c r="N52" s="215">
        <v>0</v>
      </c>
      <c r="P52" s="215">
        <v>38</v>
      </c>
      <c r="Q52" s="215">
        <v>29</v>
      </c>
      <c r="R52" s="215">
        <v>54</v>
      </c>
      <c r="S52" s="215">
        <v>18</v>
      </c>
      <c r="T52" s="215">
        <v>31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"/>
  <sheetViews>
    <sheetView zoomScaleNormal="100" workbookViewId="0">
      <selection activeCell="D15" sqref="D15"/>
    </sheetView>
  </sheetViews>
  <sheetFormatPr baseColWidth="10" defaultColWidth="8.83203125" defaultRowHeight="15"/>
  <cols>
    <col min="1" max="2" width="8.33203125" customWidth="1"/>
    <col min="3" max="3" width="8.83203125" customWidth="1"/>
    <col min="4" max="4" width="8.1640625" customWidth="1"/>
    <col min="5" max="5" width="9.5" customWidth="1"/>
    <col min="6" max="6" width="11" customWidth="1"/>
    <col min="7" max="7" width="8.1640625" customWidth="1"/>
    <col min="8" max="8" width="10.83203125" customWidth="1"/>
    <col min="9" max="9" width="14.5" customWidth="1"/>
    <col min="10" max="10" width="25.33203125" customWidth="1"/>
    <col min="11" max="11" width="16.33203125" customWidth="1"/>
    <col min="12" max="12" width="14.5" customWidth="1"/>
    <col min="13" max="14" width="18.5" customWidth="1"/>
    <col min="15" max="15" width="26.6640625" customWidth="1"/>
    <col min="16" max="20" width="16.33203125" customWidth="1"/>
    <col min="21" max="21" width="14.33203125" customWidth="1"/>
    <col min="22" max="22" width="14.5" customWidth="1"/>
    <col min="23" max="23" width="12.33203125" customWidth="1"/>
    <col min="24" max="1025" width="8.6640625" customWidth="1"/>
  </cols>
  <sheetData>
    <row r="1" spans="1:23" s="2" customFormat="1" ht="126" customHeight="1">
      <c r="A1" s="2" t="s">
        <v>367</v>
      </c>
      <c r="B1" s="2" t="s">
        <v>75</v>
      </c>
      <c r="C1" s="2" t="s">
        <v>76</v>
      </c>
      <c r="D1" s="2" t="s">
        <v>77</v>
      </c>
      <c r="E1" s="2" t="s">
        <v>188</v>
      </c>
      <c r="F1" s="2" t="s">
        <v>78</v>
      </c>
      <c r="G1" s="2" t="s">
        <v>83</v>
      </c>
      <c r="H1" s="2" t="s">
        <v>87</v>
      </c>
      <c r="I1" s="2" t="s">
        <v>368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98</v>
      </c>
      <c r="U1" s="2" t="s">
        <v>99</v>
      </c>
      <c r="V1" s="2" t="s">
        <v>100</v>
      </c>
      <c r="W1" s="2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ED43-8085-7E45-B757-3CC4382CA69A}">
  <sheetPr>
    <tabColor theme="1"/>
    <pageSetUpPr fitToPage="1"/>
  </sheetPr>
  <dimension ref="A1:V65"/>
  <sheetViews>
    <sheetView zoomScale="60" zoomScaleNormal="60" zoomScalePageLayoutView="48" workbookViewId="0">
      <selection activeCell="L13" sqref="L13"/>
    </sheetView>
  </sheetViews>
  <sheetFormatPr baseColWidth="10" defaultColWidth="0" defaultRowHeight="15"/>
  <cols>
    <col min="1" max="1" width="3.6640625" style="55" customWidth="1"/>
    <col min="2" max="3" width="20.6640625" style="55" customWidth="1"/>
    <col min="4" max="4" width="7" style="55" customWidth="1"/>
    <col min="5" max="17" width="20.6640625" style="55" customWidth="1"/>
    <col min="18" max="18" width="8.33203125" style="55" customWidth="1"/>
    <col min="19" max="19" width="5.1640625" style="55" customWidth="1"/>
    <col min="20" max="20" width="9" style="55" customWidth="1"/>
    <col min="21" max="31" width="15.6640625" style="55" customWidth="1"/>
    <col min="32" max="32" width="6.5" style="55" customWidth="1"/>
    <col min="33" max="159" width="15.6640625" style="55" customWidth="1"/>
    <col min="160" max="16384" width="0" style="55" hidden="1"/>
  </cols>
  <sheetData>
    <row r="1" spans="1:20" ht="16" thickBot="1">
      <c r="B1" s="190" t="s">
        <v>1244</v>
      </c>
      <c r="C1" s="191"/>
      <c r="D1" s="191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20" ht="17" thickBot="1">
      <c r="A2" s="111"/>
      <c r="B2" s="114" t="s">
        <v>1230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4" spans="1:20" ht="21">
      <c r="B4" s="110" t="s">
        <v>1229</v>
      </c>
      <c r="E4" s="65"/>
      <c r="I4" s="109"/>
    </row>
    <row r="5" spans="1:20" ht="21">
      <c r="B5" s="108" t="s">
        <v>1228</v>
      </c>
      <c r="E5" s="82"/>
    </row>
    <row r="6" spans="1:20">
      <c r="R6" s="56"/>
      <c r="S6" s="56"/>
      <c r="T6" s="56"/>
    </row>
    <row r="7" spans="1:20" ht="31">
      <c r="B7" s="107" t="s">
        <v>74</v>
      </c>
      <c r="C7" s="107" t="s">
        <v>73</v>
      </c>
      <c r="D7" s="101"/>
      <c r="E7" s="101"/>
      <c r="F7" s="101"/>
      <c r="G7" s="101"/>
      <c r="H7" s="101"/>
      <c r="J7" s="195" t="s">
        <v>267</v>
      </c>
      <c r="K7" s="101"/>
      <c r="L7" s="101"/>
      <c r="M7" s="101"/>
      <c r="N7" s="101"/>
      <c r="O7" s="101"/>
      <c r="P7" s="101"/>
      <c r="Q7" s="101"/>
      <c r="R7" s="56"/>
      <c r="S7" s="56"/>
      <c r="T7" s="56"/>
    </row>
    <row r="8" spans="1:20" ht="16">
      <c r="B8" s="185"/>
      <c r="C8" s="185"/>
      <c r="D8" s="101"/>
      <c r="E8" s="106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4"/>
      <c r="R8" s="56"/>
      <c r="S8" s="56"/>
      <c r="T8" s="56"/>
    </row>
    <row r="9" spans="1:20" ht="16">
      <c r="B9" s="185"/>
      <c r="C9" s="185"/>
      <c r="D9" s="101"/>
      <c r="E9" s="103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56"/>
      <c r="S9" s="56"/>
      <c r="T9" s="56"/>
    </row>
    <row r="10" spans="1:20" ht="40" customHeight="1">
      <c r="B10" s="186" t="s">
        <v>1227</v>
      </c>
      <c r="C10" s="164"/>
      <c r="D10" s="101"/>
      <c r="E10" s="97"/>
      <c r="Q10" s="93"/>
      <c r="R10" s="56"/>
      <c r="S10" s="56"/>
      <c r="T10" s="56"/>
    </row>
    <row r="11" spans="1:20" ht="40" customHeight="1">
      <c r="B11" s="187"/>
      <c r="C11" s="164"/>
      <c r="D11" s="101"/>
      <c r="E11" s="97"/>
      <c r="J11" s="100"/>
      <c r="Q11" s="93"/>
      <c r="R11" s="56"/>
      <c r="S11" s="56"/>
      <c r="T11" s="56"/>
    </row>
    <row r="12" spans="1:20" ht="40" customHeight="1">
      <c r="B12" s="176" t="s">
        <v>1222</v>
      </c>
      <c r="C12" s="172" t="s">
        <v>1226</v>
      </c>
      <c r="E12" s="97"/>
      <c r="I12" s="99"/>
      <c r="Q12" s="93"/>
    </row>
    <row r="13" spans="1:20" ht="40" customHeight="1">
      <c r="B13" s="176"/>
      <c r="C13" s="173"/>
      <c r="E13" s="97"/>
      <c r="H13" s="196"/>
      <c r="I13" s="192"/>
      <c r="J13" s="98" t="s">
        <v>1225</v>
      </c>
      <c r="K13" s="192"/>
      <c r="L13" s="192"/>
      <c r="Q13" s="93"/>
    </row>
    <row r="14" spans="1:20" ht="40" customHeight="1">
      <c r="B14" s="188" t="s">
        <v>1224</v>
      </c>
      <c r="C14" s="176" t="s">
        <v>1223</v>
      </c>
      <c r="E14" s="95"/>
      <c r="F14" s="94"/>
      <c r="Q14" s="93"/>
    </row>
    <row r="15" spans="1:20" ht="40" customHeight="1">
      <c r="B15" s="189"/>
      <c r="C15" s="176"/>
      <c r="E15" s="95"/>
      <c r="F15" s="94"/>
      <c r="Q15" s="93"/>
    </row>
    <row r="16" spans="1:20" ht="40" customHeight="1">
      <c r="B16" s="176" t="s">
        <v>1222</v>
      </c>
      <c r="C16" s="164"/>
      <c r="E16" s="97"/>
      <c r="G16" s="96"/>
      <c r="Q16" s="93"/>
    </row>
    <row r="17" spans="1:20" ht="40" customHeight="1">
      <c r="B17" s="176"/>
      <c r="C17" s="164"/>
      <c r="E17" s="95"/>
      <c r="F17" s="94"/>
      <c r="H17" s="181"/>
      <c r="I17" s="181"/>
      <c r="J17" s="181"/>
      <c r="Q17" s="93"/>
    </row>
    <row r="18" spans="1:20" ht="40" customHeight="1">
      <c r="A18" s="182"/>
      <c r="B18" s="176" t="s">
        <v>1221</v>
      </c>
      <c r="C18" s="183" t="s">
        <v>1220</v>
      </c>
      <c r="E18" s="92"/>
      <c r="F18" s="90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89"/>
    </row>
    <row r="19" spans="1:20" ht="40" customHeight="1">
      <c r="A19" s="182"/>
      <c r="B19" s="176"/>
      <c r="C19" s="183"/>
      <c r="R19" s="194"/>
    </row>
    <row r="20" spans="1:20" ht="55" customHeight="1">
      <c r="A20" s="182"/>
      <c r="B20" s="164"/>
      <c r="C20" s="173" t="s">
        <v>1219</v>
      </c>
      <c r="D20" s="87"/>
      <c r="E20" s="180" t="s">
        <v>1218</v>
      </c>
      <c r="F20" s="184" t="s">
        <v>1217</v>
      </c>
      <c r="G20" s="174" t="s">
        <v>1216</v>
      </c>
      <c r="H20" s="174" t="s">
        <v>1215</v>
      </c>
      <c r="I20" s="174" t="s">
        <v>1214</v>
      </c>
      <c r="J20" s="174" t="s">
        <v>1213</v>
      </c>
      <c r="K20" s="170" t="s">
        <v>1212</v>
      </c>
      <c r="L20" s="170" t="s">
        <v>1211</v>
      </c>
      <c r="M20" s="170" t="s">
        <v>1210</v>
      </c>
      <c r="N20" s="165" t="s">
        <v>1209</v>
      </c>
      <c r="O20" s="169"/>
      <c r="P20" s="169"/>
      <c r="Q20" s="170" t="s">
        <v>1208</v>
      </c>
      <c r="R20" s="171" t="s">
        <v>66</v>
      </c>
      <c r="S20" s="193"/>
      <c r="T20" s="64"/>
    </row>
    <row r="21" spans="1:20" ht="55" customHeight="1">
      <c r="A21" s="182"/>
      <c r="B21" s="164"/>
      <c r="C21" s="176"/>
      <c r="D21" s="87"/>
      <c r="E21" s="180"/>
      <c r="F21" s="184"/>
      <c r="G21" s="174"/>
      <c r="H21" s="174"/>
      <c r="I21" s="174"/>
      <c r="J21" s="174"/>
      <c r="K21" s="170"/>
      <c r="L21" s="170"/>
      <c r="M21" s="170"/>
      <c r="N21" s="165"/>
      <c r="O21" s="169"/>
      <c r="P21" s="169"/>
      <c r="Q21" s="170"/>
      <c r="R21" s="171"/>
      <c r="S21" s="193"/>
      <c r="T21" s="64"/>
    </row>
    <row r="22" spans="1:20" ht="55" customHeight="1">
      <c r="B22" s="173" t="s">
        <v>1199</v>
      </c>
      <c r="C22" s="173" t="s">
        <v>1199</v>
      </c>
      <c r="D22" s="87"/>
      <c r="E22" s="177" t="s">
        <v>1207</v>
      </c>
      <c r="F22" s="164"/>
      <c r="G22" s="164"/>
      <c r="H22" s="164"/>
      <c r="I22" s="164"/>
      <c r="J22" s="178" t="s">
        <v>1206</v>
      </c>
      <c r="K22" s="164"/>
      <c r="L22" s="179" t="s">
        <v>1205</v>
      </c>
      <c r="M22" s="164"/>
      <c r="N22" s="170" t="s">
        <v>1204</v>
      </c>
      <c r="O22" s="164"/>
      <c r="P22" s="164"/>
      <c r="Q22" s="168" t="s">
        <v>1203</v>
      </c>
      <c r="R22" s="171" t="s">
        <v>67</v>
      </c>
      <c r="S22" s="193"/>
      <c r="T22" s="64"/>
    </row>
    <row r="23" spans="1:20" ht="55" customHeight="1">
      <c r="B23" s="176"/>
      <c r="C23" s="176"/>
      <c r="D23" s="87"/>
      <c r="E23" s="177"/>
      <c r="F23" s="164"/>
      <c r="G23" s="164"/>
      <c r="H23" s="164"/>
      <c r="I23" s="164"/>
      <c r="J23" s="178"/>
      <c r="K23" s="164"/>
      <c r="L23" s="179"/>
      <c r="M23" s="164"/>
      <c r="N23" s="170"/>
      <c r="O23" s="164"/>
      <c r="P23" s="164"/>
      <c r="Q23" s="168"/>
      <c r="R23" s="171"/>
      <c r="S23" s="193"/>
      <c r="T23" s="64"/>
    </row>
    <row r="24" spans="1:20" ht="55" customHeight="1">
      <c r="B24" s="176" t="s">
        <v>1199</v>
      </c>
      <c r="C24" s="176" t="s">
        <v>1199</v>
      </c>
      <c r="D24" s="88"/>
      <c r="E24" s="168" t="s">
        <v>1202</v>
      </c>
      <c r="F24" s="164"/>
      <c r="G24" s="164"/>
      <c r="H24" s="164"/>
      <c r="I24" s="164"/>
      <c r="J24" s="164"/>
      <c r="K24" s="164"/>
      <c r="L24" s="164"/>
      <c r="M24" s="164"/>
      <c r="N24" s="180" t="s">
        <v>1201</v>
      </c>
      <c r="O24" s="180" t="s">
        <v>1201</v>
      </c>
      <c r="P24" s="164"/>
      <c r="Q24" s="170" t="s">
        <v>1200</v>
      </c>
      <c r="R24" s="171" t="s">
        <v>68</v>
      </c>
      <c r="S24" s="193"/>
      <c r="T24" s="86"/>
    </row>
    <row r="25" spans="1:20" ht="55" customHeight="1">
      <c r="B25" s="176"/>
      <c r="C25" s="176"/>
      <c r="D25" s="87"/>
      <c r="E25" s="168"/>
      <c r="F25" s="164"/>
      <c r="G25" s="164"/>
      <c r="H25" s="164"/>
      <c r="I25" s="164"/>
      <c r="J25" s="164"/>
      <c r="K25" s="164"/>
      <c r="L25" s="164"/>
      <c r="M25" s="164"/>
      <c r="N25" s="180"/>
      <c r="O25" s="180"/>
      <c r="P25" s="164"/>
      <c r="Q25" s="170"/>
      <c r="R25" s="171"/>
      <c r="S25" s="193"/>
      <c r="T25" s="86"/>
    </row>
    <row r="26" spans="1:20" ht="50.25" customHeight="1">
      <c r="B26" s="172" t="s">
        <v>1199</v>
      </c>
      <c r="C26" s="176" t="s">
        <v>1199</v>
      </c>
      <c r="E26" s="169"/>
      <c r="F26" s="164"/>
      <c r="G26" s="174" t="s">
        <v>1198</v>
      </c>
      <c r="H26" s="164"/>
      <c r="I26" s="174" t="s">
        <v>1197</v>
      </c>
      <c r="J26" s="164"/>
      <c r="K26" s="174" t="s">
        <v>1196</v>
      </c>
      <c r="L26" s="164"/>
      <c r="M26" s="165" t="s">
        <v>1195</v>
      </c>
      <c r="N26" s="165" t="s">
        <v>1194</v>
      </c>
      <c r="O26" s="165" t="s">
        <v>1193</v>
      </c>
      <c r="P26" s="165" t="s">
        <v>1192</v>
      </c>
      <c r="Q26" s="165" t="s">
        <v>1191</v>
      </c>
      <c r="R26" s="171" t="s">
        <v>69</v>
      </c>
      <c r="S26" s="193"/>
      <c r="T26" s="86"/>
    </row>
    <row r="27" spans="1:20" ht="50.25" customHeight="1">
      <c r="B27" s="173"/>
      <c r="C27" s="176"/>
      <c r="E27" s="169"/>
      <c r="F27" s="164"/>
      <c r="G27" s="174"/>
      <c r="H27" s="164"/>
      <c r="I27" s="174"/>
      <c r="J27" s="164"/>
      <c r="K27" s="174"/>
      <c r="L27" s="164"/>
      <c r="M27" s="165"/>
      <c r="N27" s="165"/>
      <c r="O27" s="165"/>
      <c r="P27" s="165"/>
      <c r="Q27" s="165"/>
      <c r="R27" s="171"/>
      <c r="S27" s="193"/>
      <c r="T27" s="86"/>
    </row>
    <row r="28" spans="1:20" ht="50.25" customHeight="1">
      <c r="B28" s="172" t="s">
        <v>1180</v>
      </c>
      <c r="C28" s="164"/>
      <c r="D28" s="85"/>
      <c r="E28" s="165" t="s">
        <v>1190</v>
      </c>
      <c r="F28" s="164"/>
      <c r="G28" s="174" t="s">
        <v>1189</v>
      </c>
      <c r="H28" s="174" t="s">
        <v>1188</v>
      </c>
      <c r="I28" s="165" t="s">
        <v>1187</v>
      </c>
      <c r="J28" s="164"/>
      <c r="K28" s="164"/>
      <c r="L28" s="165" t="s">
        <v>1186</v>
      </c>
      <c r="M28" s="165" t="s">
        <v>1185</v>
      </c>
      <c r="N28" s="165" t="s">
        <v>1184</v>
      </c>
      <c r="O28" s="165" t="s">
        <v>1183</v>
      </c>
      <c r="P28" s="165" t="s">
        <v>1182</v>
      </c>
      <c r="Q28" s="165" t="s">
        <v>1181</v>
      </c>
      <c r="R28" s="171" t="s">
        <v>70</v>
      </c>
      <c r="S28" s="193"/>
      <c r="T28" s="64"/>
    </row>
    <row r="29" spans="1:20" ht="50.25" customHeight="1">
      <c r="B29" s="173"/>
      <c r="C29" s="164"/>
      <c r="D29" s="85"/>
      <c r="E29" s="165"/>
      <c r="F29" s="164"/>
      <c r="G29" s="174"/>
      <c r="H29" s="174"/>
      <c r="I29" s="165"/>
      <c r="J29" s="164"/>
      <c r="K29" s="164"/>
      <c r="L29" s="165"/>
      <c r="M29" s="165"/>
      <c r="N29" s="165"/>
      <c r="O29" s="165"/>
      <c r="P29" s="165"/>
      <c r="Q29" s="165"/>
      <c r="R29" s="171"/>
      <c r="S29" s="193"/>
      <c r="T29" s="64"/>
    </row>
    <row r="30" spans="1:20" s="82" customFormat="1" ht="55" customHeight="1">
      <c r="B30" s="172" t="s">
        <v>1180</v>
      </c>
      <c r="C30" s="176" t="s">
        <v>1180</v>
      </c>
      <c r="D30" s="84"/>
      <c r="E30" s="168" t="s">
        <v>1179</v>
      </c>
      <c r="F30" s="168" t="s">
        <v>1178</v>
      </c>
      <c r="G30" s="168" t="s">
        <v>1177</v>
      </c>
      <c r="H30" s="168" t="s">
        <v>1176</v>
      </c>
      <c r="I30" s="167"/>
      <c r="J30" s="167"/>
      <c r="K30" s="168" t="s">
        <v>1175</v>
      </c>
      <c r="L30" s="168" t="s">
        <v>1174</v>
      </c>
      <c r="M30" s="169"/>
      <c r="N30" s="163" t="s">
        <v>1173</v>
      </c>
      <c r="O30" s="175" t="s">
        <v>1172</v>
      </c>
      <c r="P30" s="170" t="s">
        <v>1171</v>
      </c>
      <c r="Q30" s="170" t="s">
        <v>1170</v>
      </c>
      <c r="R30" s="171" t="s">
        <v>71</v>
      </c>
      <c r="S30" s="193"/>
      <c r="T30" s="83"/>
    </row>
    <row r="31" spans="1:20" s="82" customFormat="1" ht="55" customHeight="1">
      <c r="B31" s="173"/>
      <c r="C31" s="176"/>
      <c r="E31" s="168"/>
      <c r="F31" s="168"/>
      <c r="G31" s="168"/>
      <c r="H31" s="168"/>
      <c r="I31" s="167"/>
      <c r="J31" s="167"/>
      <c r="K31" s="168"/>
      <c r="L31" s="168"/>
      <c r="M31" s="169"/>
      <c r="N31" s="163"/>
      <c r="O31" s="175"/>
      <c r="P31" s="170"/>
      <c r="Q31" s="170"/>
      <c r="R31" s="171"/>
      <c r="S31" s="193"/>
      <c r="T31" s="83"/>
    </row>
    <row r="32" spans="1:20" ht="55" customHeight="1">
      <c r="D32" s="81"/>
      <c r="E32" s="70"/>
      <c r="F32" s="70"/>
      <c r="G32" s="80" t="s">
        <v>1169</v>
      </c>
      <c r="N32" s="79"/>
      <c r="O32" s="70"/>
      <c r="P32" s="70"/>
      <c r="Q32" s="70"/>
      <c r="R32" s="66"/>
      <c r="S32" s="64"/>
      <c r="T32" s="64"/>
    </row>
    <row r="33" spans="2:22" ht="55" customHeight="1">
      <c r="F33" s="78" t="s">
        <v>1168</v>
      </c>
      <c r="G33" s="77" t="s">
        <v>72</v>
      </c>
      <c r="H33" s="76" t="s">
        <v>1167</v>
      </c>
      <c r="I33" s="75" t="s">
        <v>1166</v>
      </c>
      <c r="J33" s="74" t="s">
        <v>174</v>
      </c>
      <c r="K33" s="73" t="s">
        <v>1165</v>
      </c>
      <c r="L33" s="72" t="s">
        <v>1164</v>
      </c>
      <c r="M33" s="71" t="s">
        <v>1163</v>
      </c>
      <c r="N33" s="70"/>
      <c r="O33" s="70"/>
      <c r="P33" s="70"/>
      <c r="Q33" s="70"/>
      <c r="R33" s="66"/>
      <c r="S33" s="64"/>
      <c r="T33" s="64"/>
    </row>
    <row r="34" spans="2:22" ht="55" customHeight="1">
      <c r="F34" s="166"/>
      <c r="G34" s="69"/>
      <c r="H34" s="69"/>
      <c r="I34" s="69"/>
      <c r="J34" s="69"/>
      <c r="K34" s="69"/>
      <c r="L34" s="68"/>
      <c r="M34" s="68"/>
      <c r="N34" s="64"/>
      <c r="O34" s="64"/>
      <c r="P34" s="64"/>
      <c r="Q34" s="64"/>
      <c r="R34" s="66"/>
      <c r="S34" s="64"/>
      <c r="T34" s="64"/>
    </row>
    <row r="35" spans="2:22" ht="20.25" customHeight="1">
      <c r="F35" s="166"/>
      <c r="N35" s="64"/>
      <c r="O35" s="64"/>
      <c r="P35" s="64"/>
      <c r="Q35" s="64"/>
      <c r="R35" s="66"/>
      <c r="S35" s="64"/>
      <c r="T35" s="64"/>
    </row>
    <row r="36" spans="2:22" ht="55" customHeight="1">
      <c r="N36" s="64"/>
      <c r="O36" s="64"/>
      <c r="P36" s="64"/>
      <c r="Q36" s="64"/>
      <c r="R36" s="66"/>
      <c r="S36" s="64"/>
      <c r="T36" s="64"/>
    </row>
    <row r="37" spans="2:22" ht="55" customHeight="1">
      <c r="N37" s="64"/>
      <c r="O37" s="64"/>
      <c r="P37" s="64"/>
      <c r="Q37" s="64"/>
      <c r="R37" s="66"/>
      <c r="S37" s="64"/>
      <c r="T37" s="64"/>
    </row>
    <row r="38" spans="2:22" ht="55" customHeight="1">
      <c r="D38" s="67"/>
      <c r="E38" s="64"/>
      <c r="F38" s="64"/>
      <c r="G38" s="64"/>
      <c r="H38" s="64"/>
      <c r="I38" s="64"/>
      <c r="J38" s="64"/>
      <c r="K38" s="64"/>
      <c r="N38" s="64"/>
      <c r="O38" s="64"/>
      <c r="P38" s="64"/>
      <c r="Q38" s="64"/>
      <c r="R38" s="66"/>
      <c r="S38" s="64"/>
      <c r="T38" s="64"/>
    </row>
    <row r="39" spans="2:22" ht="55" customHeight="1">
      <c r="D39" s="67"/>
      <c r="E39" s="64"/>
      <c r="F39" s="64"/>
      <c r="G39" s="64"/>
      <c r="H39" s="64"/>
      <c r="I39" s="64"/>
      <c r="J39" s="64"/>
      <c r="K39" s="64"/>
      <c r="N39" s="64"/>
      <c r="O39" s="64"/>
      <c r="P39" s="64"/>
      <c r="Q39" s="64"/>
      <c r="R39" s="66"/>
      <c r="S39" s="64"/>
      <c r="T39" s="64"/>
    </row>
    <row r="40" spans="2:22" ht="55" customHeight="1">
      <c r="D40" s="67"/>
      <c r="E40" s="64"/>
      <c r="F40" s="64"/>
      <c r="G40" s="64"/>
      <c r="H40" s="64"/>
      <c r="I40" s="64"/>
      <c r="J40" s="64"/>
      <c r="K40" s="64"/>
      <c r="N40" s="64"/>
      <c r="O40" s="64"/>
      <c r="P40" s="64"/>
      <c r="Q40" s="64"/>
      <c r="R40" s="66"/>
      <c r="S40" s="64"/>
      <c r="T40" s="64"/>
    </row>
    <row r="41" spans="2:22" ht="55" customHeight="1">
      <c r="D41" s="67"/>
      <c r="E41" s="64"/>
      <c r="F41" s="64"/>
      <c r="G41" s="64"/>
      <c r="H41" s="64"/>
      <c r="I41" s="64"/>
      <c r="J41" s="64"/>
      <c r="K41" s="64"/>
      <c r="N41" s="64"/>
      <c r="O41" s="64"/>
      <c r="P41" s="64"/>
      <c r="Q41" s="64"/>
      <c r="R41" s="66"/>
      <c r="S41" s="64"/>
      <c r="T41" s="64"/>
    </row>
    <row r="43" spans="2:22">
      <c r="B43" s="65"/>
    </row>
    <row r="44" spans="2:22" ht="25" customHeight="1">
      <c r="C44" s="59"/>
      <c r="D44" s="59"/>
      <c r="E44" s="59"/>
      <c r="F44" s="59"/>
      <c r="G44" s="63"/>
      <c r="H44" s="64"/>
      <c r="I44" s="63"/>
      <c r="J44" s="63"/>
    </row>
    <row r="45" spans="2:22" ht="16">
      <c r="B45" s="56"/>
      <c r="C45" s="62"/>
      <c r="D45" s="61"/>
      <c r="E45" s="61"/>
      <c r="F45" s="61"/>
      <c r="G45" s="56"/>
      <c r="I45" s="56"/>
      <c r="L45" s="56"/>
    </row>
    <row r="46" spans="2:22">
      <c r="G46" s="61"/>
      <c r="H46" s="61"/>
      <c r="I46" s="61"/>
    </row>
    <row r="47" spans="2:22" ht="30" customHeight="1">
      <c r="B47" s="59"/>
      <c r="C47" s="60"/>
      <c r="D47" s="60"/>
      <c r="E47" s="60"/>
      <c r="F47" s="60"/>
      <c r="G47" s="56"/>
      <c r="H47" s="59"/>
      <c r="I47" s="60"/>
      <c r="J47" s="56"/>
      <c r="K47" s="60"/>
      <c r="L47" s="60"/>
      <c r="M47" s="56"/>
      <c r="N47" s="59"/>
      <c r="O47" s="60"/>
      <c r="P47" s="56"/>
      <c r="Q47" s="60"/>
      <c r="R47" s="60"/>
      <c r="V47" s="60"/>
    </row>
    <row r="48" spans="2:22" ht="16">
      <c r="C48" s="58"/>
      <c r="D48" s="56"/>
      <c r="E48" s="56"/>
      <c r="F48" s="56"/>
      <c r="I48" s="58"/>
      <c r="J48" s="56"/>
      <c r="K48" s="56"/>
      <c r="L48" s="56"/>
      <c r="O48" s="58"/>
      <c r="P48" s="56"/>
      <c r="Q48" s="56"/>
      <c r="R48" s="56"/>
      <c r="V48" s="56"/>
    </row>
    <row r="49" spans="3:22" ht="16">
      <c r="C49" s="58"/>
      <c r="D49" s="56"/>
      <c r="E49" s="56"/>
      <c r="F49" s="56"/>
      <c r="I49" s="58"/>
      <c r="J49" s="56"/>
      <c r="K49" s="56"/>
      <c r="L49" s="56"/>
      <c r="O49" s="58"/>
      <c r="P49" s="56"/>
      <c r="Q49" s="56"/>
      <c r="R49" s="56"/>
      <c r="V49" s="56"/>
    </row>
    <row r="50" spans="3:22" ht="16">
      <c r="C50" s="58"/>
      <c r="D50" s="56"/>
      <c r="E50" s="56"/>
      <c r="F50" s="56"/>
      <c r="I50" s="58"/>
      <c r="J50" s="56"/>
      <c r="K50" s="56"/>
      <c r="L50" s="56"/>
      <c r="O50" s="58"/>
      <c r="P50" s="56"/>
      <c r="Q50" s="56"/>
      <c r="R50" s="56"/>
      <c r="V50" s="56"/>
    </row>
    <row r="51" spans="3:22" ht="16">
      <c r="C51" s="58"/>
      <c r="D51" s="56"/>
      <c r="E51" s="56"/>
      <c r="F51" s="56"/>
      <c r="I51" s="58"/>
      <c r="J51" s="56"/>
      <c r="K51" s="56"/>
      <c r="L51" s="56"/>
      <c r="O51" s="58"/>
      <c r="P51" s="56"/>
      <c r="Q51" s="56"/>
      <c r="R51" s="56"/>
      <c r="V51" s="56"/>
    </row>
    <row r="52" spans="3:22" ht="16">
      <c r="C52" s="58"/>
      <c r="D52" s="56"/>
      <c r="E52" s="56"/>
      <c r="F52" s="56"/>
      <c r="I52" s="58"/>
      <c r="J52" s="56"/>
      <c r="K52" s="56"/>
      <c r="L52" s="56"/>
      <c r="O52" s="58"/>
      <c r="P52" s="56"/>
      <c r="Q52" s="56"/>
      <c r="R52" s="57"/>
      <c r="V52" s="56"/>
    </row>
    <row r="53" spans="3:22" ht="16">
      <c r="C53" s="58"/>
      <c r="D53" s="56"/>
      <c r="E53" s="56"/>
      <c r="F53" s="56"/>
      <c r="I53" s="58"/>
      <c r="J53" s="56"/>
      <c r="K53" s="56"/>
      <c r="L53" s="56"/>
      <c r="O53" s="56"/>
      <c r="P53" s="56"/>
      <c r="Q53" s="56"/>
      <c r="R53" s="57"/>
    </row>
    <row r="54" spans="3:22" ht="16">
      <c r="C54" s="58"/>
      <c r="D54" s="56"/>
      <c r="E54" s="56"/>
      <c r="F54" s="56"/>
      <c r="I54" s="56"/>
      <c r="J54" s="56"/>
      <c r="K54" s="56"/>
      <c r="L54" s="57"/>
    </row>
    <row r="55" spans="3:22" ht="16">
      <c r="C55" s="58"/>
      <c r="D55" s="56"/>
      <c r="E55" s="56"/>
      <c r="F55" s="56"/>
      <c r="I55" s="58"/>
      <c r="J55" s="56"/>
      <c r="K55" s="56"/>
      <c r="L55" s="56"/>
    </row>
    <row r="56" spans="3:22" ht="16">
      <c r="C56" s="58"/>
      <c r="D56" s="56"/>
      <c r="E56" s="56"/>
      <c r="F56" s="56"/>
      <c r="I56" s="58"/>
      <c r="J56" s="56"/>
      <c r="K56" s="56"/>
      <c r="L56" s="56"/>
      <c r="N56" s="59"/>
    </row>
    <row r="57" spans="3:22" ht="16">
      <c r="C57" s="58"/>
      <c r="D57" s="56"/>
      <c r="E57" s="56"/>
      <c r="F57" s="57"/>
      <c r="I57" s="58"/>
      <c r="J57" s="56"/>
      <c r="K57" s="56"/>
      <c r="L57" s="56"/>
      <c r="O57" s="56"/>
      <c r="P57" s="56"/>
      <c r="Q57" s="56"/>
      <c r="R57" s="57"/>
    </row>
    <row r="58" spans="3:22" ht="16">
      <c r="C58" s="58"/>
      <c r="D58" s="56"/>
      <c r="E58" s="56"/>
      <c r="F58" s="56"/>
      <c r="I58" s="58"/>
      <c r="J58" s="56"/>
      <c r="K58" s="56"/>
      <c r="L58" s="56"/>
    </row>
    <row r="59" spans="3:22" ht="16">
      <c r="C59" s="58"/>
      <c r="D59" s="56"/>
      <c r="E59" s="56"/>
      <c r="F59" s="56"/>
      <c r="I59" s="58"/>
      <c r="J59" s="56"/>
      <c r="K59" s="56"/>
      <c r="L59" s="56"/>
    </row>
    <row r="60" spans="3:22" ht="16">
      <c r="C60" s="58"/>
      <c r="D60" s="56"/>
      <c r="E60" s="56"/>
      <c r="F60" s="56"/>
      <c r="I60" s="58"/>
      <c r="J60" s="56"/>
      <c r="K60" s="56"/>
      <c r="L60" s="56"/>
    </row>
    <row r="61" spans="3:22" ht="16">
      <c r="C61" s="58"/>
      <c r="D61" s="56"/>
      <c r="E61" s="56"/>
      <c r="F61" s="56"/>
      <c r="I61" s="58"/>
      <c r="J61" s="56"/>
      <c r="K61" s="56"/>
      <c r="L61" s="56"/>
    </row>
    <row r="62" spans="3:22" ht="16">
      <c r="I62" s="58"/>
      <c r="J62" s="56"/>
      <c r="K62" s="56"/>
      <c r="L62" s="56"/>
    </row>
    <row r="64" spans="3:22">
      <c r="C64" s="56"/>
      <c r="D64" s="56"/>
      <c r="E64" s="56"/>
      <c r="F64" s="57"/>
    </row>
    <row r="65" spans="3:7">
      <c r="C65" s="56"/>
      <c r="D65" s="56"/>
      <c r="E65" s="56"/>
      <c r="F65" s="56"/>
      <c r="G65" s="56"/>
    </row>
  </sheetData>
  <mergeCells count="112"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H17:J17"/>
    <mergeCell ref="A18:A19"/>
    <mergeCell ref="B18:B19"/>
    <mergeCell ref="C18:C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O24:O25"/>
    <mergeCell ref="P24:P25"/>
    <mergeCell ref="Q24:Q25"/>
    <mergeCell ref="R24:R25"/>
    <mergeCell ref="O26:O27"/>
    <mergeCell ref="P26:P27"/>
    <mergeCell ref="Q26:Q27"/>
    <mergeCell ref="R26:R27"/>
    <mergeCell ref="N20:N21"/>
    <mergeCell ref="O20:O21"/>
    <mergeCell ref="P20:P21"/>
    <mergeCell ref="Q20:Q21"/>
    <mergeCell ref="R20:R21"/>
    <mergeCell ref="M24:M25"/>
    <mergeCell ref="N24:N25"/>
    <mergeCell ref="O22:O23"/>
    <mergeCell ref="P22:P23"/>
    <mergeCell ref="Q22:Q23"/>
    <mergeCell ref="R22:R23"/>
    <mergeCell ref="B22:B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6:B27"/>
    <mergeCell ref="C26:C27"/>
    <mergeCell ref="E26:E27"/>
    <mergeCell ref="F26:F27"/>
    <mergeCell ref="G26:G27"/>
    <mergeCell ref="H26:H27"/>
    <mergeCell ref="B24:B25"/>
    <mergeCell ref="C24:C25"/>
    <mergeCell ref="E24:E25"/>
    <mergeCell ref="F24:F25"/>
    <mergeCell ref="G24:G25"/>
    <mergeCell ref="H24:H25"/>
    <mergeCell ref="I26:I27"/>
    <mergeCell ref="J26:J27"/>
    <mergeCell ref="K26:K27"/>
    <mergeCell ref="L24:L25"/>
    <mergeCell ref="I24:I25"/>
    <mergeCell ref="J24:J25"/>
    <mergeCell ref="K24:K25"/>
    <mergeCell ref="Q30:Q31"/>
    <mergeCell ref="R30:R31"/>
    <mergeCell ref="B28:B29"/>
    <mergeCell ref="C28:C29"/>
    <mergeCell ref="E28:E29"/>
    <mergeCell ref="F28:F29"/>
    <mergeCell ref="G28:G29"/>
    <mergeCell ref="H28:H29"/>
    <mergeCell ref="K28:K29"/>
    <mergeCell ref="L28:L29"/>
    <mergeCell ref="M28:M29"/>
    <mergeCell ref="N28:N29"/>
    <mergeCell ref="O30:O31"/>
    <mergeCell ref="P30:P31"/>
    <mergeCell ref="Q28:Q29"/>
    <mergeCell ref="R28:R29"/>
    <mergeCell ref="B30:B31"/>
    <mergeCell ref="C30:C31"/>
    <mergeCell ref="E30:E31"/>
    <mergeCell ref="F30:F31"/>
    <mergeCell ref="G30:G31"/>
    <mergeCell ref="H30:H31"/>
    <mergeCell ref="I28:I29"/>
    <mergeCell ref="J28:J29"/>
    <mergeCell ref="N30:N31"/>
    <mergeCell ref="L26:L27"/>
    <mergeCell ref="M26:M27"/>
    <mergeCell ref="N26:N27"/>
    <mergeCell ref="O28:O29"/>
    <mergeCell ref="P28:P29"/>
    <mergeCell ref="F34:F35"/>
    <mergeCell ref="I30:I31"/>
    <mergeCell ref="J30:J31"/>
    <mergeCell ref="K30:K31"/>
    <mergeCell ref="L30:L31"/>
    <mergeCell ref="M30:M31"/>
  </mergeCells>
  <hyperlinks>
    <hyperlink ref="B1" r:id="rId1" xr:uid="{2B6541C9-189D-D547-8B91-EC8A17B209BF}"/>
  </hyperlinks>
  <printOptions horizontalCentered="1" verticalCentered="1"/>
  <pageMargins left="0" right="0.2" top="0.25" bottom="0" header="0.05" footer="0.05"/>
  <pageSetup paperSize="3" scale="60" orientation="landscape" r:id="rId2"/>
  <headerFooter>
    <oddFooter>&amp;L&amp;8 11 x 17 Bozeman Orchard Map updated oct 2020.xlsx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E851-692E-8646-A7BE-6C9992D6D215}">
  <sheetPr>
    <tabColor theme="4" tint="-0.249977111117893"/>
    <pageSetUpPr fitToPage="1"/>
  </sheetPr>
  <dimension ref="A1:V65"/>
  <sheetViews>
    <sheetView zoomScale="50" zoomScaleNormal="106" zoomScalePageLayoutView="48" workbookViewId="0">
      <selection sqref="A1:XFD1048576"/>
    </sheetView>
  </sheetViews>
  <sheetFormatPr baseColWidth="10" defaultColWidth="0" defaultRowHeight="15"/>
  <cols>
    <col min="1" max="1" width="3.6640625" style="192" customWidth="1"/>
    <col min="2" max="3" width="20.6640625" style="192" customWidth="1"/>
    <col min="4" max="4" width="7" style="192" customWidth="1"/>
    <col min="5" max="17" width="20.6640625" style="192" customWidth="1"/>
    <col min="18" max="18" width="8.33203125" style="192" customWidth="1"/>
    <col min="19" max="19" width="5.1640625" style="192" customWidth="1"/>
    <col min="20" max="20" width="9" style="192" customWidth="1"/>
    <col min="21" max="31" width="15.6640625" style="192" customWidth="1"/>
    <col min="32" max="32" width="6.5" style="192" customWidth="1"/>
    <col min="33" max="159" width="15.6640625" style="192" customWidth="1"/>
    <col min="160" max="16384" width="0" style="192" hidden="1"/>
  </cols>
  <sheetData>
    <row r="1" spans="1:20">
      <c r="B1" s="191"/>
      <c r="C1" s="191"/>
      <c r="D1" s="191"/>
      <c r="E1" s="191"/>
      <c r="F1" s="191"/>
    </row>
    <row r="2" spans="1:20">
      <c r="A2" s="197"/>
    </row>
    <row r="4" spans="1:20" ht="16">
      <c r="A4" s="113" t="s">
        <v>1229</v>
      </c>
      <c r="F4" s="198" t="s">
        <v>1243</v>
      </c>
    </row>
    <row r="5" spans="1:20" ht="16" thickBot="1">
      <c r="E5" s="199"/>
    </row>
    <row r="6" spans="1:20" ht="17" thickBot="1">
      <c r="B6" s="114" t="s">
        <v>1242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56"/>
      <c r="S6" s="56"/>
      <c r="T6" s="56"/>
    </row>
    <row r="7" spans="1:20" ht="21">
      <c r="B7" s="107" t="s">
        <v>74</v>
      </c>
      <c r="C7" s="107" t="s">
        <v>73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56"/>
      <c r="S7" s="56"/>
      <c r="T7" s="56"/>
    </row>
    <row r="8" spans="1:20" ht="20">
      <c r="B8" s="115"/>
      <c r="C8" s="115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56"/>
      <c r="S8" s="56"/>
      <c r="T8" s="56"/>
    </row>
    <row r="9" spans="1:20" ht="20">
      <c r="B9" s="115"/>
      <c r="C9" s="115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56"/>
      <c r="S9" s="56"/>
      <c r="T9" s="56"/>
    </row>
    <row r="10" spans="1:20" ht="40" customHeight="1">
      <c r="B10" s="116" t="s">
        <v>1227</v>
      </c>
      <c r="C10" s="118"/>
      <c r="D10" s="101"/>
      <c r="E10" s="106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4"/>
      <c r="R10" s="56"/>
      <c r="S10" s="56"/>
      <c r="T10" s="56"/>
    </row>
    <row r="11" spans="1:20" ht="40" customHeight="1">
      <c r="B11" s="117"/>
      <c r="C11" s="118"/>
      <c r="D11" s="101"/>
      <c r="E11" s="10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56"/>
      <c r="S11" s="56"/>
      <c r="T11" s="56"/>
    </row>
    <row r="12" spans="1:20" ht="40" customHeight="1">
      <c r="B12" s="119" t="s">
        <v>1222</v>
      </c>
      <c r="C12" s="137" t="s">
        <v>1226</v>
      </c>
      <c r="E12" s="200"/>
      <c r="Q12" s="201"/>
    </row>
    <row r="13" spans="1:20" ht="40" customHeight="1">
      <c r="B13" s="119"/>
      <c r="C13" s="138"/>
      <c r="E13" s="200"/>
      <c r="I13" s="112" t="s">
        <v>267</v>
      </c>
      <c r="J13" s="100"/>
      <c r="Q13" s="201"/>
    </row>
    <row r="14" spans="1:20" ht="40" customHeight="1">
      <c r="B14" s="120" t="s">
        <v>1224</v>
      </c>
      <c r="C14" s="119" t="s">
        <v>1223</v>
      </c>
      <c r="E14" s="200"/>
      <c r="I14" s="99" t="s">
        <v>1241</v>
      </c>
      <c r="Q14" s="201"/>
    </row>
    <row r="15" spans="1:20" ht="40" customHeight="1">
      <c r="B15" s="121"/>
      <c r="C15" s="119"/>
      <c r="E15" s="200"/>
      <c r="I15" s="122" t="s">
        <v>1225</v>
      </c>
      <c r="Q15" s="201"/>
    </row>
    <row r="16" spans="1:20" ht="40" customHeight="1">
      <c r="B16" s="119" t="s">
        <v>1222</v>
      </c>
      <c r="C16" s="118"/>
      <c r="E16" s="202"/>
      <c r="F16" s="191"/>
      <c r="Q16" s="201"/>
    </row>
    <row r="17" spans="1:20" ht="40" customHeight="1">
      <c r="B17" s="119"/>
      <c r="C17" s="118"/>
      <c r="E17" s="202"/>
      <c r="F17" s="191"/>
      <c r="Q17" s="201"/>
    </row>
    <row r="18" spans="1:20" ht="40" customHeight="1">
      <c r="A18" s="123"/>
      <c r="B18" s="139" t="s">
        <v>1221</v>
      </c>
      <c r="C18" s="140" t="s">
        <v>1220</v>
      </c>
      <c r="E18" s="203"/>
      <c r="F18" s="204"/>
      <c r="G18" s="205"/>
      <c r="H18" s="204"/>
      <c r="I18" s="204"/>
      <c r="J18" s="204"/>
      <c r="K18" s="204"/>
      <c r="L18" s="204"/>
      <c r="M18" s="204"/>
      <c r="N18" s="204"/>
      <c r="O18" s="204"/>
      <c r="P18" s="204"/>
      <c r="Q18" s="206"/>
    </row>
    <row r="19" spans="1:20" ht="40" customHeight="1">
      <c r="A19" s="123"/>
      <c r="B19" s="139"/>
      <c r="C19" s="140"/>
    </row>
    <row r="20" spans="1:20" ht="55" customHeight="1">
      <c r="A20" s="123"/>
      <c r="B20" s="141"/>
      <c r="C20" s="142" t="s">
        <v>1219</v>
      </c>
      <c r="D20" s="87"/>
      <c r="E20" s="143" t="s">
        <v>1218</v>
      </c>
      <c r="F20" s="144" t="s">
        <v>1217</v>
      </c>
      <c r="G20" s="144" t="s">
        <v>1216</v>
      </c>
      <c r="H20" s="144" t="s">
        <v>1215</v>
      </c>
      <c r="I20" s="144" t="s">
        <v>1214</v>
      </c>
      <c r="J20" s="144" t="s">
        <v>1213</v>
      </c>
      <c r="K20" s="126" t="s">
        <v>1212</v>
      </c>
      <c r="L20" s="126" t="s">
        <v>1211</v>
      </c>
      <c r="M20" s="126" t="s">
        <v>1210</v>
      </c>
      <c r="N20" s="128" t="s">
        <v>1209</v>
      </c>
      <c r="O20" s="129"/>
      <c r="P20" s="129"/>
      <c r="Q20" s="126" t="s">
        <v>1208</v>
      </c>
      <c r="R20" s="127" t="s">
        <v>66</v>
      </c>
      <c r="S20" s="193"/>
      <c r="T20" s="64"/>
    </row>
    <row r="21" spans="1:20" ht="55" customHeight="1">
      <c r="A21" s="123"/>
      <c r="B21" s="141"/>
      <c r="C21" s="139"/>
      <c r="D21" s="87"/>
      <c r="E21" s="143"/>
      <c r="F21" s="144"/>
      <c r="G21" s="144"/>
      <c r="H21" s="144"/>
      <c r="I21" s="144"/>
      <c r="J21" s="144"/>
      <c r="K21" s="126"/>
      <c r="L21" s="126"/>
      <c r="M21" s="126"/>
      <c r="N21" s="128"/>
      <c r="O21" s="129"/>
      <c r="P21" s="129"/>
      <c r="Q21" s="126"/>
      <c r="R21" s="127"/>
      <c r="S21" s="193"/>
      <c r="T21" s="64"/>
    </row>
    <row r="22" spans="1:20" ht="55" customHeight="1">
      <c r="B22" s="142" t="s">
        <v>1199</v>
      </c>
      <c r="C22" s="142" t="s">
        <v>1199</v>
      </c>
      <c r="D22" s="87"/>
      <c r="E22" s="131" t="s">
        <v>1207</v>
      </c>
      <c r="F22" s="118"/>
      <c r="G22" s="118"/>
      <c r="H22" s="118"/>
      <c r="I22" s="118"/>
      <c r="J22" s="132" t="s">
        <v>1206</v>
      </c>
      <c r="K22" s="118"/>
      <c r="L22" s="133" t="s">
        <v>1205</v>
      </c>
      <c r="M22" s="118"/>
      <c r="N22" s="126" t="s">
        <v>1204</v>
      </c>
      <c r="O22" s="118"/>
      <c r="P22" s="118"/>
      <c r="Q22" s="130" t="s">
        <v>1203</v>
      </c>
      <c r="R22" s="127" t="s">
        <v>67</v>
      </c>
      <c r="S22" s="193"/>
      <c r="T22" s="64"/>
    </row>
    <row r="23" spans="1:20" ht="55" customHeight="1">
      <c r="B23" s="139"/>
      <c r="C23" s="139"/>
      <c r="D23" s="87"/>
      <c r="E23" s="131"/>
      <c r="F23" s="118"/>
      <c r="G23" s="118"/>
      <c r="H23" s="118"/>
      <c r="I23" s="118"/>
      <c r="J23" s="132"/>
      <c r="K23" s="118"/>
      <c r="L23" s="133"/>
      <c r="M23" s="118"/>
      <c r="N23" s="126"/>
      <c r="O23" s="118"/>
      <c r="P23" s="118"/>
      <c r="Q23" s="130"/>
      <c r="R23" s="127"/>
      <c r="S23" s="193"/>
      <c r="T23" s="64"/>
    </row>
    <row r="24" spans="1:20" ht="55" customHeight="1">
      <c r="B24" s="139" t="s">
        <v>1199</v>
      </c>
      <c r="C24" s="139" t="s">
        <v>1199</v>
      </c>
      <c r="D24" s="88" t="s">
        <v>1240</v>
      </c>
      <c r="E24" s="130" t="s">
        <v>1202</v>
      </c>
      <c r="F24" s="118"/>
      <c r="G24" s="118"/>
      <c r="H24" s="118"/>
      <c r="I24" s="118"/>
      <c r="J24" s="118"/>
      <c r="K24" s="118"/>
      <c r="L24" s="118"/>
      <c r="M24" s="118"/>
      <c r="N24" s="124" t="s">
        <v>1201</v>
      </c>
      <c r="O24" s="124" t="s">
        <v>1201</v>
      </c>
      <c r="P24" s="118"/>
      <c r="Q24" s="126" t="s">
        <v>1200</v>
      </c>
      <c r="R24" s="127" t="s">
        <v>68</v>
      </c>
      <c r="S24" s="193"/>
      <c r="T24" s="86"/>
    </row>
    <row r="25" spans="1:20" ht="55" customHeight="1">
      <c r="B25" s="139"/>
      <c r="C25" s="139"/>
      <c r="D25" s="87"/>
      <c r="E25" s="130"/>
      <c r="F25" s="118"/>
      <c r="G25" s="118"/>
      <c r="H25" s="118"/>
      <c r="I25" s="118"/>
      <c r="J25" s="118"/>
      <c r="K25" s="118"/>
      <c r="L25" s="118"/>
      <c r="M25" s="118"/>
      <c r="N25" s="124"/>
      <c r="O25" s="124"/>
      <c r="P25" s="118"/>
      <c r="Q25" s="126"/>
      <c r="R25" s="127"/>
      <c r="S25" s="193"/>
      <c r="T25" s="86"/>
    </row>
    <row r="26" spans="1:20" ht="50.25" customHeight="1">
      <c r="B26" s="146" t="s">
        <v>1199</v>
      </c>
      <c r="C26" s="139" t="s">
        <v>1199</v>
      </c>
      <c r="E26" s="129"/>
      <c r="F26" s="118"/>
      <c r="G26" s="144" t="s">
        <v>1198</v>
      </c>
      <c r="H26" s="118"/>
      <c r="I26" s="144" t="s">
        <v>1197</v>
      </c>
      <c r="J26" s="118"/>
      <c r="K26" s="125" t="s">
        <v>1196</v>
      </c>
      <c r="L26" s="118"/>
      <c r="M26" s="145" t="s">
        <v>1195</v>
      </c>
      <c r="N26" s="145" t="s">
        <v>1194</v>
      </c>
      <c r="O26" s="145" t="s">
        <v>1193</v>
      </c>
      <c r="P26" s="145" t="s">
        <v>1192</v>
      </c>
      <c r="Q26" s="145" t="s">
        <v>1191</v>
      </c>
      <c r="R26" s="127" t="s">
        <v>69</v>
      </c>
      <c r="S26" s="193"/>
      <c r="T26" s="86"/>
    </row>
    <row r="27" spans="1:20" ht="50.25" customHeight="1">
      <c r="B27" s="142"/>
      <c r="C27" s="139"/>
      <c r="E27" s="129"/>
      <c r="F27" s="118"/>
      <c r="G27" s="144"/>
      <c r="H27" s="118"/>
      <c r="I27" s="144"/>
      <c r="J27" s="118"/>
      <c r="K27" s="125"/>
      <c r="L27" s="118"/>
      <c r="M27" s="145"/>
      <c r="N27" s="145"/>
      <c r="O27" s="145"/>
      <c r="P27" s="145"/>
      <c r="Q27" s="145"/>
      <c r="R27" s="127"/>
      <c r="S27" s="193"/>
      <c r="T27" s="86"/>
    </row>
    <row r="28" spans="1:20" ht="50.25" customHeight="1">
      <c r="B28" s="146" t="s">
        <v>1180</v>
      </c>
      <c r="C28" s="141"/>
      <c r="D28" s="85"/>
      <c r="E28" s="128" t="s">
        <v>1190</v>
      </c>
      <c r="F28" s="118"/>
      <c r="G28" s="144" t="s">
        <v>1189</v>
      </c>
      <c r="H28" s="144" t="s">
        <v>1188</v>
      </c>
      <c r="I28" s="128" t="s">
        <v>1187</v>
      </c>
      <c r="J28" s="118"/>
      <c r="K28" s="118"/>
      <c r="L28" s="145" t="s">
        <v>1186</v>
      </c>
      <c r="M28" s="128" t="s">
        <v>1185</v>
      </c>
      <c r="N28" s="145" t="s">
        <v>1184</v>
      </c>
      <c r="O28" s="145" t="s">
        <v>1183</v>
      </c>
      <c r="P28" s="145" t="s">
        <v>1182</v>
      </c>
      <c r="Q28" s="145" t="s">
        <v>1181</v>
      </c>
      <c r="R28" s="127" t="s">
        <v>70</v>
      </c>
      <c r="S28" s="193"/>
      <c r="T28" s="64"/>
    </row>
    <row r="29" spans="1:20" ht="50.25" customHeight="1">
      <c r="B29" s="142"/>
      <c r="C29" s="141"/>
      <c r="D29" s="85"/>
      <c r="E29" s="128"/>
      <c r="F29" s="118"/>
      <c r="G29" s="144"/>
      <c r="H29" s="144"/>
      <c r="I29" s="128"/>
      <c r="J29" s="118"/>
      <c r="K29" s="118"/>
      <c r="L29" s="145"/>
      <c r="M29" s="128"/>
      <c r="N29" s="145"/>
      <c r="O29" s="145"/>
      <c r="P29" s="145"/>
      <c r="Q29" s="145"/>
      <c r="R29" s="127"/>
      <c r="S29" s="193"/>
      <c r="T29" s="64"/>
    </row>
    <row r="30" spans="1:20" s="199" customFormat="1" ht="55" customHeight="1">
      <c r="B30" s="146" t="s">
        <v>1180</v>
      </c>
      <c r="C30" s="139" t="s">
        <v>1180</v>
      </c>
      <c r="D30" s="84"/>
      <c r="E30" s="130" t="s">
        <v>1179</v>
      </c>
      <c r="F30" s="130" t="s">
        <v>1178</v>
      </c>
      <c r="G30" s="130" t="s">
        <v>1177</v>
      </c>
      <c r="H30" s="130" t="s">
        <v>1176</v>
      </c>
      <c r="I30" s="136"/>
      <c r="J30" s="136"/>
      <c r="K30" s="130" t="s">
        <v>1175</v>
      </c>
      <c r="L30" s="130" t="s">
        <v>1174</v>
      </c>
      <c r="M30" s="129"/>
      <c r="N30" s="135" t="s">
        <v>1173</v>
      </c>
      <c r="O30" s="134" t="s">
        <v>1172</v>
      </c>
      <c r="P30" s="126" t="s">
        <v>1171</v>
      </c>
      <c r="Q30" s="126" t="s">
        <v>1170</v>
      </c>
      <c r="R30" s="127" t="s">
        <v>71</v>
      </c>
      <c r="S30" s="193"/>
      <c r="T30" s="83"/>
    </row>
    <row r="31" spans="1:20" s="199" customFormat="1" ht="55" customHeight="1">
      <c r="B31" s="142"/>
      <c r="C31" s="139"/>
      <c r="E31" s="130"/>
      <c r="F31" s="130"/>
      <c r="G31" s="130"/>
      <c r="H31" s="130"/>
      <c r="I31" s="136"/>
      <c r="J31" s="136"/>
      <c r="K31" s="130"/>
      <c r="L31" s="130"/>
      <c r="M31" s="129"/>
      <c r="N31" s="135"/>
      <c r="O31" s="134"/>
      <c r="P31" s="126"/>
      <c r="Q31" s="126"/>
      <c r="R31" s="127"/>
      <c r="S31" s="193"/>
      <c r="T31" s="83"/>
    </row>
    <row r="32" spans="1:20" ht="55" customHeight="1">
      <c r="D32" s="81"/>
      <c r="E32" s="70"/>
      <c r="F32" s="70"/>
      <c r="G32" s="70"/>
      <c r="H32" s="70"/>
      <c r="I32" s="70"/>
      <c r="J32" s="70"/>
      <c r="K32" s="70"/>
      <c r="N32" s="79"/>
      <c r="O32" s="70"/>
      <c r="P32" s="70"/>
      <c r="Q32" s="70"/>
      <c r="R32" s="66"/>
      <c r="S32" s="64"/>
      <c r="T32" s="64"/>
    </row>
    <row r="33" spans="2:22" ht="55" customHeight="1">
      <c r="D33" s="207" t="s">
        <v>1239</v>
      </c>
      <c r="N33" s="70"/>
      <c r="O33" s="70"/>
      <c r="P33" s="70"/>
      <c r="Q33" s="70"/>
      <c r="R33" s="66"/>
      <c r="S33" s="64"/>
      <c r="T33" s="64"/>
    </row>
    <row r="34" spans="2:22" ht="55" customHeight="1">
      <c r="D34" s="147" t="s">
        <v>1238</v>
      </c>
      <c r="E34" s="149" t="s">
        <v>72</v>
      </c>
      <c r="F34" s="151" t="s">
        <v>1167</v>
      </c>
      <c r="G34" s="153" t="s">
        <v>1166</v>
      </c>
      <c r="H34" s="155" t="s">
        <v>174</v>
      </c>
      <c r="I34" s="157" t="s">
        <v>1165</v>
      </c>
      <c r="J34" s="159" t="s">
        <v>1164</v>
      </c>
      <c r="K34" s="161" t="s">
        <v>1237</v>
      </c>
      <c r="L34" s="139" t="s">
        <v>1236</v>
      </c>
      <c r="M34" s="192" t="s">
        <v>1235</v>
      </c>
      <c r="N34" s="70"/>
      <c r="O34" s="70"/>
      <c r="P34" s="70"/>
      <c r="Q34" s="70"/>
      <c r="R34" s="66"/>
      <c r="S34" s="64"/>
      <c r="T34" s="64"/>
    </row>
    <row r="35" spans="2:22" ht="20.25" customHeight="1">
      <c r="D35" s="148"/>
      <c r="E35" s="150"/>
      <c r="F35" s="152"/>
      <c r="G35" s="154"/>
      <c r="H35" s="156"/>
      <c r="I35" s="158"/>
      <c r="J35" s="160"/>
      <c r="K35" s="162"/>
      <c r="L35" s="139"/>
      <c r="N35" s="70"/>
      <c r="O35" s="70"/>
      <c r="P35" s="70"/>
      <c r="Q35" s="70"/>
      <c r="R35" s="66"/>
      <c r="S35" s="64"/>
      <c r="T35" s="64"/>
    </row>
    <row r="36" spans="2:22" ht="55" customHeight="1">
      <c r="N36" s="64"/>
      <c r="O36" s="64"/>
      <c r="P36" s="64"/>
      <c r="Q36" s="64"/>
      <c r="R36" s="66"/>
      <c r="S36" s="64"/>
      <c r="T36" s="64"/>
    </row>
    <row r="37" spans="2:22" ht="55" customHeight="1">
      <c r="N37" s="64"/>
      <c r="O37" s="64"/>
      <c r="P37" s="64"/>
      <c r="Q37" s="64"/>
      <c r="R37" s="66"/>
      <c r="S37" s="64"/>
      <c r="T37" s="64"/>
    </row>
    <row r="38" spans="2:22" ht="55" customHeight="1">
      <c r="D38" s="67"/>
      <c r="E38" s="64"/>
      <c r="F38" s="64"/>
      <c r="G38" s="64"/>
      <c r="H38" s="64"/>
      <c r="I38" s="64"/>
      <c r="J38" s="64"/>
      <c r="K38" s="64"/>
      <c r="N38" s="64"/>
      <c r="O38" s="64"/>
      <c r="P38" s="64"/>
      <c r="Q38" s="64"/>
      <c r="R38" s="66"/>
      <c r="S38" s="64"/>
      <c r="T38" s="64"/>
    </row>
    <row r="39" spans="2:22" ht="55" customHeight="1">
      <c r="D39" s="67"/>
      <c r="E39" s="64"/>
      <c r="F39" s="64"/>
      <c r="G39" s="64"/>
      <c r="H39" s="64"/>
      <c r="I39" s="64"/>
      <c r="J39" s="64"/>
      <c r="K39" s="64"/>
      <c r="N39" s="64"/>
      <c r="O39" s="64"/>
      <c r="P39" s="64"/>
      <c r="Q39" s="64"/>
      <c r="R39" s="66"/>
      <c r="S39" s="64"/>
      <c r="T39" s="64"/>
    </row>
    <row r="40" spans="2:22" ht="55" customHeight="1">
      <c r="D40" s="67"/>
      <c r="E40" s="64"/>
      <c r="F40" s="64"/>
      <c r="G40" s="64"/>
      <c r="H40" s="64"/>
      <c r="I40" s="64"/>
      <c r="J40" s="64"/>
      <c r="K40" s="64"/>
      <c r="N40" s="64"/>
      <c r="O40" s="64"/>
      <c r="P40" s="64"/>
      <c r="Q40" s="64"/>
      <c r="R40" s="66"/>
      <c r="S40" s="64"/>
      <c r="T40" s="64"/>
    </row>
    <row r="41" spans="2:22" ht="55" customHeight="1">
      <c r="D41" s="67"/>
      <c r="E41" s="64"/>
      <c r="F41" s="64"/>
      <c r="G41" s="64"/>
      <c r="H41" s="64"/>
      <c r="I41" s="64"/>
      <c r="J41" s="64"/>
      <c r="K41" s="64"/>
      <c r="N41" s="64"/>
      <c r="O41" s="64"/>
      <c r="P41" s="64"/>
      <c r="Q41" s="64"/>
      <c r="R41" s="66"/>
      <c r="S41" s="64"/>
      <c r="T41" s="64"/>
    </row>
    <row r="43" spans="2:22">
      <c r="B43" s="208"/>
    </row>
    <row r="44" spans="2:22" ht="25" customHeight="1">
      <c r="C44" s="59"/>
      <c r="D44" s="59"/>
      <c r="E44" s="59"/>
      <c r="F44" s="59"/>
      <c r="G44" s="63"/>
      <c r="H44" s="64"/>
      <c r="I44" s="63"/>
      <c r="J44" s="63"/>
    </row>
    <row r="45" spans="2:22" ht="16">
      <c r="B45" s="56"/>
      <c r="C45" s="62"/>
      <c r="D45" s="61"/>
      <c r="E45" s="61"/>
      <c r="F45" s="61"/>
      <c r="G45" s="56"/>
      <c r="I45" s="56"/>
      <c r="L45" s="56"/>
    </row>
    <row r="46" spans="2:22">
      <c r="G46" s="61"/>
      <c r="H46" s="61"/>
      <c r="I46" s="61"/>
    </row>
    <row r="47" spans="2:22" ht="30" customHeight="1">
      <c r="B47" s="59"/>
      <c r="C47" s="60"/>
      <c r="D47" s="60"/>
      <c r="E47" s="60"/>
      <c r="F47" s="60"/>
      <c r="G47" s="56"/>
      <c r="H47" s="59"/>
      <c r="I47" s="60"/>
      <c r="J47" s="56"/>
      <c r="K47" s="60"/>
      <c r="L47" s="60"/>
      <c r="M47" s="56"/>
      <c r="N47" s="59"/>
      <c r="O47" s="60"/>
      <c r="P47" s="56"/>
      <c r="Q47" s="60"/>
      <c r="R47" s="60"/>
      <c r="V47" s="60"/>
    </row>
    <row r="48" spans="2:22" ht="16">
      <c r="C48" s="58"/>
      <c r="D48" s="56"/>
      <c r="E48" s="56"/>
      <c r="F48" s="56"/>
      <c r="I48" s="58"/>
      <c r="J48" s="56"/>
      <c r="K48" s="56"/>
      <c r="L48" s="56"/>
      <c r="O48" s="58"/>
      <c r="P48" s="56"/>
      <c r="Q48" s="56"/>
      <c r="R48" s="56"/>
      <c r="V48" s="56"/>
    </row>
    <row r="49" spans="2:22" ht="16">
      <c r="C49" s="58"/>
      <c r="D49" s="56"/>
      <c r="E49" s="56"/>
      <c r="F49" s="56"/>
      <c r="I49" s="58"/>
      <c r="J49" s="56"/>
      <c r="K49" s="56"/>
      <c r="L49" s="56"/>
      <c r="O49" s="58"/>
      <c r="P49" s="56"/>
      <c r="Q49" s="56"/>
      <c r="R49" s="56"/>
      <c r="V49" s="56"/>
    </row>
    <row r="50" spans="2:22" ht="16">
      <c r="C50" s="58"/>
      <c r="D50" s="56"/>
      <c r="E50" s="56"/>
      <c r="F50" s="56"/>
      <c r="I50" s="58"/>
      <c r="J50" s="56"/>
      <c r="K50" s="56"/>
      <c r="L50" s="56"/>
      <c r="O50" s="58"/>
      <c r="P50" s="56"/>
      <c r="Q50" s="56"/>
      <c r="R50" s="56"/>
      <c r="V50" s="56"/>
    </row>
    <row r="51" spans="2:22" ht="16">
      <c r="C51" s="58"/>
      <c r="D51" s="56"/>
      <c r="E51" s="56"/>
      <c r="F51" s="56"/>
      <c r="I51" s="58"/>
      <c r="J51" s="56"/>
      <c r="K51" s="56"/>
      <c r="L51" s="56"/>
      <c r="O51" s="58"/>
      <c r="P51" s="56"/>
      <c r="Q51" s="56"/>
      <c r="R51" s="56"/>
      <c r="V51" s="56"/>
    </row>
    <row r="52" spans="2:22" ht="16">
      <c r="C52" s="58"/>
      <c r="D52" s="56"/>
      <c r="E52" s="56"/>
      <c r="F52" s="56"/>
      <c r="I52" s="58"/>
      <c r="J52" s="56"/>
      <c r="K52" s="56"/>
      <c r="L52" s="56"/>
      <c r="O52" s="58"/>
      <c r="P52" s="56"/>
      <c r="Q52" s="56"/>
      <c r="R52" s="57"/>
      <c r="V52" s="56"/>
    </row>
    <row r="53" spans="2:22" ht="16">
      <c r="C53" s="58"/>
      <c r="D53" s="56"/>
      <c r="E53" s="56"/>
      <c r="F53" s="56"/>
      <c r="I53" s="58"/>
      <c r="J53" s="56"/>
      <c r="K53" s="56"/>
      <c r="L53" s="56"/>
      <c r="O53" s="56"/>
      <c r="P53" s="56"/>
      <c r="Q53" s="56"/>
      <c r="R53" s="57"/>
    </row>
    <row r="54" spans="2:22" ht="16">
      <c r="C54" s="58"/>
      <c r="D54" s="56"/>
      <c r="E54" s="56"/>
      <c r="F54" s="56"/>
      <c r="I54" s="56"/>
      <c r="J54" s="56"/>
      <c r="K54" s="56"/>
      <c r="L54" s="57"/>
    </row>
    <row r="55" spans="2:22" ht="16">
      <c r="C55" s="58"/>
      <c r="D55" s="56"/>
      <c r="E55" s="56"/>
      <c r="F55" s="56"/>
      <c r="I55" s="58"/>
      <c r="J55" s="56"/>
      <c r="K55" s="56"/>
      <c r="L55" s="56"/>
    </row>
    <row r="56" spans="2:22" ht="16">
      <c r="C56" s="58"/>
      <c r="D56" s="56"/>
      <c r="E56" s="56"/>
      <c r="F56" s="56"/>
      <c r="I56" s="58"/>
      <c r="J56" s="56"/>
      <c r="K56" s="56"/>
      <c r="L56" s="56"/>
      <c r="N56" s="59"/>
    </row>
    <row r="57" spans="2:22" ht="16">
      <c r="C57" s="58"/>
      <c r="D57" s="56"/>
      <c r="E57" s="56"/>
      <c r="F57" s="57"/>
      <c r="I57" s="58"/>
      <c r="J57" s="56"/>
      <c r="K57" s="56"/>
      <c r="L57" s="56"/>
      <c r="O57" s="56"/>
      <c r="P57" s="56"/>
      <c r="Q57" s="56"/>
      <c r="R57" s="57"/>
    </row>
    <row r="58" spans="2:22" ht="16">
      <c r="C58" s="58"/>
      <c r="D58" s="56"/>
      <c r="E58" s="56"/>
      <c r="F58" s="56"/>
      <c r="I58" s="58"/>
      <c r="J58" s="56"/>
      <c r="K58" s="56"/>
      <c r="L58" s="56"/>
    </row>
    <row r="59" spans="2:22" ht="16">
      <c r="C59" s="58"/>
      <c r="D59" s="56"/>
      <c r="E59" s="56"/>
      <c r="F59" s="56"/>
      <c r="I59" s="58"/>
      <c r="J59" s="56"/>
      <c r="K59" s="56"/>
      <c r="L59" s="56"/>
    </row>
    <row r="60" spans="2:22" ht="16">
      <c r="C60" s="58"/>
      <c r="D60" s="56"/>
      <c r="E60" s="56"/>
      <c r="F60" s="56"/>
      <c r="I60" s="58"/>
      <c r="J60" s="56"/>
      <c r="K60" s="56"/>
      <c r="L60" s="56"/>
    </row>
    <row r="61" spans="2:22" ht="16">
      <c r="C61" s="58"/>
      <c r="D61" s="56"/>
      <c r="E61" s="56"/>
      <c r="F61" s="56"/>
      <c r="I61" s="58"/>
      <c r="J61" s="56"/>
      <c r="K61" s="56"/>
      <c r="L61" s="56"/>
    </row>
    <row r="62" spans="2:22" ht="16">
      <c r="I62" s="58"/>
      <c r="J62" s="56"/>
      <c r="K62" s="56"/>
      <c r="L62" s="56"/>
    </row>
    <row r="63" spans="2:22">
      <c r="B63" s="192" t="s">
        <v>1234</v>
      </c>
      <c r="J63" s="192">
        <f>C61+C59+C58+C52+C51+F50+F49+1</f>
        <v>1</v>
      </c>
    </row>
    <row r="64" spans="2:22">
      <c r="B64" s="192" t="s">
        <v>1233</v>
      </c>
      <c r="C64" s="56">
        <f>F57</f>
        <v>0</v>
      </c>
      <c r="D64" s="56">
        <f>L54</f>
        <v>0</v>
      </c>
      <c r="E64" s="56">
        <f>R52</f>
        <v>0</v>
      </c>
      <c r="F64" s="57">
        <f>R57</f>
        <v>0</v>
      </c>
      <c r="G64" s="192">
        <f>SUM(C64:F64)</f>
        <v>0</v>
      </c>
    </row>
    <row r="65" spans="3:7">
      <c r="C65" s="56" t="s">
        <v>102</v>
      </c>
      <c r="D65" s="56" t="s">
        <v>147</v>
      </c>
      <c r="E65" s="56" t="s">
        <v>241</v>
      </c>
      <c r="F65" s="56" t="s">
        <v>1232</v>
      </c>
      <c r="G65" s="56" t="s">
        <v>1231</v>
      </c>
    </row>
  </sheetData>
  <printOptions horizontalCentered="1" verticalCentered="1"/>
  <pageMargins left="0" right="0.2" top="0.25" bottom="0" header="0.05" footer="0.05"/>
  <pageSetup paperSize="3" scale="40" orientation="landscape" r:id="rId1"/>
  <headerFooter>
    <oddFooter>&amp;L&amp;8 11 x 17 Bozeman Orchard Map updated oct 2020.xlsx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48235"/>
    <pageSetUpPr fitToPage="1"/>
  </sheetPr>
  <dimension ref="A1:AA50"/>
  <sheetViews>
    <sheetView zoomScaleNormal="100" workbookViewId="0">
      <pane xSplit="3" topLeftCell="D1" activePane="topRight" state="frozen"/>
      <selection pane="topRight" activeCell="E1" sqref="E1"/>
    </sheetView>
  </sheetViews>
  <sheetFormatPr baseColWidth="10" defaultColWidth="8.83203125" defaultRowHeight="15"/>
  <cols>
    <col min="1" max="1" width="9.1640625" customWidth="1"/>
    <col min="2" max="2" width="6.1640625" customWidth="1"/>
    <col min="3" max="3" width="17.83203125" customWidth="1"/>
    <col min="4" max="4" width="9" customWidth="1"/>
    <col min="5" max="5" width="17.33203125" customWidth="1"/>
    <col min="6" max="6" width="10.5" customWidth="1"/>
    <col min="7" max="7" width="13" customWidth="1"/>
    <col min="8" max="8" width="11.5" customWidth="1"/>
    <col min="9" max="9" width="8.6640625" style="9" customWidth="1"/>
    <col min="10" max="10" width="71.5" hidden="1" customWidth="1"/>
    <col min="11" max="11" width="44" hidden="1" customWidth="1"/>
    <col min="12" max="12" width="26.5" hidden="1" customWidth="1"/>
    <col min="13" max="13" width="41.33203125" hidden="1" customWidth="1"/>
    <col min="14" max="14" width="17.83203125" customWidth="1"/>
    <col min="15" max="15" width="11.83203125" customWidth="1"/>
    <col min="16" max="18" width="17.83203125" customWidth="1"/>
    <col min="19" max="19" width="20.33203125" customWidth="1"/>
    <col min="20" max="27" width="17.83203125" customWidth="1"/>
    <col min="28" max="1025" width="8.6640625" customWidth="1"/>
  </cols>
  <sheetData>
    <row r="1" spans="1:27" s="2" customFormat="1" ht="112">
      <c r="A1" s="2" t="s">
        <v>75</v>
      </c>
      <c r="B1" s="2" t="s">
        <v>76</v>
      </c>
      <c r="C1" s="2" t="s">
        <v>77</v>
      </c>
      <c r="D1" s="2" t="s">
        <v>78</v>
      </c>
      <c r="E1" s="2" t="s">
        <v>79</v>
      </c>
      <c r="F1" s="2" t="s">
        <v>80</v>
      </c>
      <c r="G1" s="2" t="s">
        <v>81</v>
      </c>
      <c r="H1" s="2" t="s">
        <v>82</v>
      </c>
      <c r="I1" s="10" t="s">
        <v>83</v>
      </c>
      <c r="J1" s="2" t="s">
        <v>84</v>
      </c>
      <c r="K1" s="2" t="s">
        <v>85</v>
      </c>
      <c r="L1" s="2" t="s">
        <v>86</v>
      </c>
      <c r="M1" s="2" t="s">
        <v>87</v>
      </c>
      <c r="N1" s="2" t="s">
        <v>88</v>
      </c>
      <c r="O1" s="2" t="s">
        <v>89</v>
      </c>
      <c r="P1" s="2" t="s">
        <v>90</v>
      </c>
      <c r="Q1" s="2" t="s">
        <v>91</v>
      </c>
      <c r="R1" s="2" t="s">
        <v>92</v>
      </c>
      <c r="S1" s="2" t="s">
        <v>93</v>
      </c>
      <c r="T1" s="2" t="s">
        <v>94</v>
      </c>
      <c r="U1" s="2" t="s">
        <v>95</v>
      </c>
      <c r="V1" s="2" t="s">
        <v>96</v>
      </c>
      <c r="W1" s="2" t="s">
        <v>97</v>
      </c>
      <c r="X1" s="2" t="s">
        <v>98</v>
      </c>
      <c r="Y1" s="2" t="s">
        <v>99</v>
      </c>
      <c r="Z1" s="2" t="s">
        <v>100</v>
      </c>
      <c r="AA1" s="2" t="s">
        <v>101</v>
      </c>
    </row>
    <row r="2" spans="1:27">
      <c r="A2" t="s">
        <v>12</v>
      </c>
      <c r="B2" t="s">
        <v>102</v>
      </c>
      <c r="C2" t="s">
        <v>103</v>
      </c>
      <c r="D2">
        <v>1</v>
      </c>
      <c r="E2" t="str">
        <f t="shared" ref="E2:E33" si="0">C2</f>
        <v>Goodland #1</v>
      </c>
      <c r="F2" t="s">
        <v>44</v>
      </c>
      <c r="G2">
        <v>1</v>
      </c>
      <c r="H2">
        <v>1</v>
      </c>
      <c r="I2" s="9">
        <v>2013</v>
      </c>
      <c r="J2" t="s">
        <v>104</v>
      </c>
      <c r="K2" t="s">
        <v>105</v>
      </c>
      <c r="N2">
        <v>30</v>
      </c>
      <c r="O2">
        <v>3.35</v>
      </c>
      <c r="P2">
        <v>2.6</v>
      </c>
      <c r="Q2">
        <v>3</v>
      </c>
      <c r="R2">
        <v>1</v>
      </c>
      <c r="T2">
        <v>10</v>
      </c>
      <c r="U2">
        <v>6</v>
      </c>
      <c r="V2">
        <v>24</v>
      </c>
      <c r="W2">
        <v>16</v>
      </c>
      <c r="X2">
        <v>20</v>
      </c>
    </row>
    <row r="3" spans="1:27">
      <c r="A3" t="s">
        <v>12</v>
      </c>
      <c r="B3" t="s">
        <v>102</v>
      </c>
      <c r="C3" t="s">
        <v>106</v>
      </c>
      <c r="D3">
        <v>2</v>
      </c>
      <c r="E3" t="str">
        <f t="shared" si="0"/>
        <v>Goodland #2</v>
      </c>
      <c r="F3" t="s">
        <v>44</v>
      </c>
      <c r="G3">
        <v>1</v>
      </c>
      <c r="H3">
        <v>1</v>
      </c>
      <c r="I3" s="9">
        <v>2013</v>
      </c>
      <c r="J3" t="s">
        <v>104</v>
      </c>
      <c r="K3" t="s">
        <v>105</v>
      </c>
      <c r="M3" t="s">
        <v>107</v>
      </c>
      <c r="N3">
        <v>28.5</v>
      </c>
      <c r="O3">
        <v>3.2</v>
      </c>
      <c r="P3">
        <v>3</v>
      </c>
      <c r="Q3">
        <v>3.3</v>
      </c>
      <c r="R3">
        <v>3</v>
      </c>
      <c r="T3">
        <v>32</v>
      </c>
      <c r="U3">
        <v>28</v>
      </c>
      <c r="V3">
        <v>16</v>
      </c>
      <c r="W3">
        <v>8</v>
      </c>
      <c r="X3">
        <v>13</v>
      </c>
    </row>
    <row r="4" spans="1:27">
      <c r="A4" t="s">
        <v>12</v>
      </c>
      <c r="B4" t="s">
        <v>102</v>
      </c>
      <c r="C4" t="s">
        <v>108</v>
      </c>
      <c r="D4">
        <v>4</v>
      </c>
      <c r="E4" t="str">
        <f t="shared" si="0"/>
        <v>Goodland #4</v>
      </c>
      <c r="F4" t="s">
        <v>44</v>
      </c>
      <c r="G4">
        <v>1</v>
      </c>
      <c r="H4">
        <v>1</v>
      </c>
      <c r="I4" s="9">
        <v>2013</v>
      </c>
      <c r="J4" t="s">
        <v>104</v>
      </c>
      <c r="K4" t="s">
        <v>109</v>
      </c>
      <c r="L4" t="s">
        <v>110</v>
      </c>
      <c r="M4" t="s">
        <v>111</v>
      </c>
      <c r="N4">
        <v>22</v>
      </c>
      <c r="O4">
        <v>3.1</v>
      </c>
      <c r="P4">
        <v>2.5</v>
      </c>
      <c r="Q4">
        <v>2.5</v>
      </c>
      <c r="R4">
        <v>0</v>
      </c>
      <c r="T4">
        <v>35</v>
      </c>
      <c r="U4">
        <v>50</v>
      </c>
      <c r="V4">
        <v>40</v>
      </c>
      <c r="W4">
        <v>42</v>
      </c>
      <c r="X4">
        <v>36</v>
      </c>
    </row>
    <row r="5" spans="1:27" s="11" customFormat="1">
      <c r="A5" s="11" t="s">
        <v>12</v>
      </c>
      <c r="B5" s="11" t="s">
        <v>102</v>
      </c>
      <c r="C5" s="11" t="s">
        <v>112</v>
      </c>
      <c r="D5" s="11">
        <v>1</v>
      </c>
      <c r="E5" s="11" t="str">
        <f t="shared" si="0"/>
        <v>Honeycrisp #1</v>
      </c>
      <c r="F5" s="11" t="s">
        <v>44</v>
      </c>
      <c r="G5" s="11">
        <v>1</v>
      </c>
      <c r="H5" s="11">
        <v>1</v>
      </c>
      <c r="I5" s="12">
        <v>2013</v>
      </c>
      <c r="J5" s="11" t="s">
        <v>113</v>
      </c>
      <c r="K5" s="11" t="s">
        <v>114</v>
      </c>
      <c r="N5" s="11">
        <v>20</v>
      </c>
      <c r="O5" s="11">
        <v>2.7</v>
      </c>
      <c r="P5" s="11">
        <v>2</v>
      </c>
      <c r="Q5" s="11">
        <v>1.6</v>
      </c>
      <c r="R5" s="11">
        <v>0</v>
      </c>
      <c r="T5" s="11">
        <v>15</v>
      </c>
      <c r="U5" s="11">
        <v>13</v>
      </c>
      <c r="V5" s="11">
        <v>15</v>
      </c>
      <c r="W5" s="11">
        <v>30</v>
      </c>
      <c r="X5" s="11">
        <v>40</v>
      </c>
    </row>
    <row r="6" spans="1:27" s="11" customFormat="1">
      <c r="A6" s="11" t="s">
        <v>12</v>
      </c>
      <c r="B6" s="11" t="s">
        <v>102</v>
      </c>
      <c r="C6" s="11" t="s">
        <v>115</v>
      </c>
      <c r="D6" s="11">
        <v>2</v>
      </c>
      <c r="E6" s="11" t="str">
        <f t="shared" si="0"/>
        <v>Honeycrisp #2</v>
      </c>
      <c r="F6" s="11" t="s">
        <v>44</v>
      </c>
      <c r="G6" s="11">
        <v>1</v>
      </c>
      <c r="H6" s="11">
        <v>1</v>
      </c>
      <c r="I6" s="12">
        <v>2013</v>
      </c>
      <c r="J6" s="11" t="s">
        <v>113</v>
      </c>
      <c r="K6" s="11" t="s">
        <v>114</v>
      </c>
      <c r="L6" s="11" t="s">
        <v>116</v>
      </c>
      <c r="M6" s="11" t="s">
        <v>117</v>
      </c>
      <c r="N6" s="11">
        <v>8.5</v>
      </c>
      <c r="O6" s="11">
        <v>2.35</v>
      </c>
      <c r="P6" s="11">
        <v>1</v>
      </c>
      <c r="Q6" s="11">
        <v>0.6</v>
      </c>
      <c r="R6" s="11">
        <v>0</v>
      </c>
      <c r="T6" s="11">
        <v>1</v>
      </c>
      <c r="U6" s="11">
        <v>1</v>
      </c>
      <c r="V6" s="11">
        <v>0</v>
      </c>
      <c r="W6" s="11">
        <v>1</v>
      </c>
      <c r="X6" s="11">
        <v>1</v>
      </c>
    </row>
    <row r="7" spans="1:27" s="11" customFormat="1">
      <c r="A7" s="11" t="s">
        <v>12</v>
      </c>
      <c r="B7" s="11" t="s">
        <v>102</v>
      </c>
      <c r="C7" s="11" t="s">
        <v>118</v>
      </c>
      <c r="D7" s="11">
        <v>3</v>
      </c>
      <c r="E7" s="11" t="str">
        <f t="shared" si="0"/>
        <v>Honeycrisp #3</v>
      </c>
      <c r="F7" s="11" t="s">
        <v>44</v>
      </c>
      <c r="G7" s="11">
        <v>0</v>
      </c>
      <c r="H7" s="11">
        <v>0</v>
      </c>
      <c r="I7" s="12">
        <v>2013</v>
      </c>
      <c r="J7" s="11" t="s">
        <v>113</v>
      </c>
      <c r="K7" s="11" t="s">
        <v>114</v>
      </c>
      <c r="L7" s="11" t="s">
        <v>119</v>
      </c>
      <c r="M7" s="11" t="s">
        <v>117</v>
      </c>
      <c r="U7" s="11">
        <v>0</v>
      </c>
    </row>
    <row r="8" spans="1:27">
      <c r="A8" t="s">
        <v>12</v>
      </c>
      <c r="B8" t="s">
        <v>102</v>
      </c>
      <c r="C8" t="s">
        <v>120</v>
      </c>
      <c r="D8">
        <v>1</v>
      </c>
      <c r="E8" t="str">
        <f t="shared" si="0"/>
        <v>Sweet 16 #1</v>
      </c>
      <c r="F8" t="s">
        <v>44</v>
      </c>
      <c r="G8">
        <v>1</v>
      </c>
      <c r="H8">
        <v>1</v>
      </c>
      <c r="I8" s="9">
        <v>2013</v>
      </c>
      <c r="J8" t="s">
        <v>113</v>
      </c>
      <c r="K8" t="s">
        <v>105</v>
      </c>
      <c r="M8" t="s">
        <v>121</v>
      </c>
      <c r="N8">
        <v>19.5</v>
      </c>
      <c r="O8">
        <v>3.25</v>
      </c>
      <c r="P8">
        <v>2.6</v>
      </c>
      <c r="Q8">
        <v>2.9</v>
      </c>
      <c r="R8">
        <v>0</v>
      </c>
      <c r="T8">
        <v>17</v>
      </c>
      <c r="U8">
        <v>8</v>
      </c>
      <c r="V8">
        <v>16</v>
      </c>
      <c r="W8">
        <v>23</v>
      </c>
      <c r="X8">
        <v>24</v>
      </c>
    </row>
    <row r="9" spans="1:27">
      <c r="A9" t="s">
        <v>12</v>
      </c>
      <c r="B9" t="s">
        <v>102</v>
      </c>
      <c r="C9" t="s">
        <v>122</v>
      </c>
      <c r="D9">
        <v>2</v>
      </c>
      <c r="E9" t="str">
        <f t="shared" si="0"/>
        <v>Sweet 16 #2</v>
      </c>
      <c r="F9" t="s">
        <v>44</v>
      </c>
      <c r="G9">
        <v>1</v>
      </c>
      <c r="H9">
        <v>1</v>
      </c>
      <c r="I9" s="9">
        <v>2013</v>
      </c>
      <c r="J9" t="s">
        <v>113</v>
      </c>
      <c r="K9" t="s">
        <v>105</v>
      </c>
      <c r="L9" t="s">
        <v>123</v>
      </c>
      <c r="N9">
        <v>21.5</v>
      </c>
      <c r="O9">
        <v>3.2</v>
      </c>
      <c r="P9">
        <v>3</v>
      </c>
      <c r="Q9">
        <v>2.8</v>
      </c>
      <c r="R9">
        <v>13</v>
      </c>
      <c r="T9">
        <v>19</v>
      </c>
      <c r="U9">
        <v>15</v>
      </c>
      <c r="V9">
        <v>7</v>
      </c>
      <c r="W9">
        <v>6</v>
      </c>
      <c r="X9">
        <v>8</v>
      </c>
    </row>
    <row r="10" spans="1:27">
      <c r="A10" t="s">
        <v>12</v>
      </c>
      <c r="B10" t="s">
        <v>102</v>
      </c>
      <c r="C10" t="s">
        <v>124</v>
      </c>
      <c r="D10">
        <v>3</v>
      </c>
      <c r="E10" t="str">
        <f t="shared" si="0"/>
        <v>Sweet 16 #3</v>
      </c>
      <c r="F10" t="s">
        <v>44</v>
      </c>
      <c r="G10">
        <v>1</v>
      </c>
      <c r="H10">
        <v>1</v>
      </c>
      <c r="I10" s="9">
        <v>2013</v>
      </c>
      <c r="J10" t="s">
        <v>113</v>
      </c>
      <c r="K10" t="s">
        <v>105</v>
      </c>
      <c r="N10">
        <v>21</v>
      </c>
      <c r="O10">
        <v>3.25</v>
      </c>
      <c r="P10">
        <v>2.8</v>
      </c>
      <c r="Q10">
        <v>2.7</v>
      </c>
      <c r="R10">
        <v>0</v>
      </c>
      <c r="T10">
        <v>25</v>
      </c>
      <c r="U10">
        <v>18</v>
      </c>
      <c r="V10">
        <v>24</v>
      </c>
      <c r="W10">
        <v>9</v>
      </c>
      <c r="X10">
        <v>8</v>
      </c>
    </row>
    <row r="11" spans="1:27">
      <c r="A11" s="11" t="s">
        <v>12</v>
      </c>
      <c r="B11" s="11" t="s">
        <v>102</v>
      </c>
      <c r="C11" s="11" t="s">
        <v>125</v>
      </c>
      <c r="D11" s="11">
        <v>1</v>
      </c>
      <c r="E11" s="11" t="str">
        <f t="shared" si="0"/>
        <v xml:space="preserve">Northern Lights #1 </v>
      </c>
      <c r="F11" s="11" t="s">
        <v>44</v>
      </c>
      <c r="G11" s="11">
        <v>0</v>
      </c>
      <c r="H11" s="11">
        <v>0</v>
      </c>
      <c r="I11" s="12">
        <v>2013</v>
      </c>
      <c r="J11" s="11" t="s">
        <v>104</v>
      </c>
      <c r="K11" s="11" t="s">
        <v>117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>
      <c r="A12" s="11" t="s">
        <v>12</v>
      </c>
      <c r="B12" s="11" t="s">
        <v>102</v>
      </c>
      <c r="C12" s="11" t="s">
        <v>126</v>
      </c>
      <c r="D12" s="11">
        <v>2</v>
      </c>
      <c r="E12" s="11" t="str">
        <f t="shared" si="0"/>
        <v xml:space="preserve">Northern Lights #2 </v>
      </c>
      <c r="F12" s="11" t="s">
        <v>44</v>
      </c>
      <c r="G12" s="11">
        <v>0</v>
      </c>
      <c r="H12" s="11">
        <v>0</v>
      </c>
      <c r="I12" s="12">
        <v>2013</v>
      </c>
      <c r="J12" s="11" t="s">
        <v>113</v>
      </c>
      <c r="K12" s="11" t="s">
        <v>105</v>
      </c>
      <c r="L12" s="11" t="s">
        <v>119</v>
      </c>
      <c r="M12" s="11" t="s">
        <v>127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>
      <c r="A13" s="11" t="s">
        <v>12</v>
      </c>
      <c r="B13" s="11" t="s">
        <v>102</v>
      </c>
      <c r="C13" s="11" t="s">
        <v>128</v>
      </c>
      <c r="D13" s="11">
        <v>3</v>
      </c>
      <c r="E13" s="11" t="str">
        <f t="shared" si="0"/>
        <v xml:space="preserve">Northern Lights #3 </v>
      </c>
      <c r="F13" s="11" t="s">
        <v>44</v>
      </c>
      <c r="G13" s="11">
        <v>1</v>
      </c>
      <c r="H13" s="11">
        <v>1</v>
      </c>
      <c r="I13" s="12">
        <v>2013</v>
      </c>
      <c r="J13" s="11" t="s">
        <v>113</v>
      </c>
      <c r="K13" s="11" t="s">
        <v>105</v>
      </c>
      <c r="L13" s="11"/>
      <c r="M13" s="11"/>
      <c r="N13" s="11">
        <v>22</v>
      </c>
      <c r="O13" s="11">
        <v>3.45</v>
      </c>
      <c r="P13" s="11">
        <v>3</v>
      </c>
      <c r="Q13" s="11">
        <v>3</v>
      </c>
      <c r="R13" s="11">
        <v>1</v>
      </c>
      <c r="S13" s="11"/>
      <c r="T13" s="11">
        <v>6</v>
      </c>
      <c r="U13" s="11">
        <v>7</v>
      </c>
      <c r="V13" s="11">
        <v>33</v>
      </c>
      <c r="W13" s="11">
        <v>6</v>
      </c>
      <c r="X13" s="11">
        <v>28</v>
      </c>
      <c r="Y13" s="11"/>
      <c r="Z13" s="11"/>
      <c r="AA13" s="11"/>
    </row>
    <row r="14" spans="1:27">
      <c r="A14" t="s">
        <v>12</v>
      </c>
      <c r="B14" t="s">
        <v>102</v>
      </c>
      <c r="C14" t="s">
        <v>129</v>
      </c>
      <c r="D14">
        <v>1</v>
      </c>
      <c r="E14" t="str">
        <f t="shared" si="0"/>
        <v>Zestar #1</v>
      </c>
      <c r="F14" t="s">
        <v>44</v>
      </c>
      <c r="G14">
        <v>1</v>
      </c>
      <c r="H14">
        <v>1</v>
      </c>
      <c r="I14" s="9">
        <v>2013</v>
      </c>
      <c r="J14" t="s">
        <v>113</v>
      </c>
      <c r="K14" t="s">
        <v>105</v>
      </c>
      <c r="L14" t="s">
        <v>123</v>
      </c>
      <c r="M14" t="s">
        <v>123</v>
      </c>
      <c r="N14">
        <v>20.5</v>
      </c>
      <c r="O14">
        <v>3.4</v>
      </c>
      <c r="P14">
        <v>1.6</v>
      </c>
      <c r="Q14">
        <v>1.6</v>
      </c>
      <c r="R14">
        <v>0</v>
      </c>
      <c r="T14">
        <v>22</v>
      </c>
      <c r="U14">
        <v>37</v>
      </c>
      <c r="V14">
        <v>48</v>
      </c>
      <c r="W14">
        <v>52</v>
      </c>
      <c r="X14">
        <v>37</v>
      </c>
    </row>
    <row r="15" spans="1:27">
      <c r="A15" t="s">
        <v>12</v>
      </c>
      <c r="B15" t="s">
        <v>102</v>
      </c>
      <c r="C15" t="s">
        <v>130</v>
      </c>
      <c r="D15">
        <v>2</v>
      </c>
      <c r="E15" t="str">
        <f t="shared" si="0"/>
        <v>Zestar #2</v>
      </c>
      <c r="F15" t="s">
        <v>44</v>
      </c>
      <c r="G15">
        <v>1</v>
      </c>
      <c r="H15">
        <v>1</v>
      </c>
      <c r="I15" s="9">
        <v>2013</v>
      </c>
      <c r="J15" t="s">
        <v>113</v>
      </c>
      <c r="K15" t="s">
        <v>105</v>
      </c>
      <c r="L15" t="s">
        <v>123</v>
      </c>
      <c r="N15">
        <v>21.5</v>
      </c>
      <c r="O15">
        <v>3.4</v>
      </c>
      <c r="P15">
        <v>1.5</v>
      </c>
      <c r="Q15">
        <v>1.5</v>
      </c>
      <c r="R15">
        <v>0</v>
      </c>
      <c r="T15">
        <v>25</v>
      </c>
      <c r="U15">
        <v>22</v>
      </c>
      <c r="V15">
        <v>3</v>
      </c>
      <c r="W15">
        <v>8</v>
      </c>
      <c r="X15">
        <v>7</v>
      </c>
    </row>
    <row r="16" spans="1:27">
      <c r="A16" t="s">
        <v>12</v>
      </c>
      <c r="B16" t="s">
        <v>102</v>
      </c>
      <c r="C16" t="s">
        <v>131</v>
      </c>
      <c r="D16">
        <v>3</v>
      </c>
      <c r="E16" t="str">
        <f t="shared" si="0"/>
        <v>Zestar #3</v>
      </c>
      <c r="F16" t="s">
        <v>44</v>
      </c>
      <c r="G16">
        <v>1</v>
      </c>
      <c r="H16">
        <v>1</v>
      </c>
      <c r="I16" s="9">
        <v>2013</v>
      </c>
      <c r="J16" t="s">
        <v>113</v>
      </c>
      <c r="K16" t="s">
        <v>105</v>
      </c>
      <c r="N16">
        <v>7</v>
      </c>
      <c r="O16">
        <v>3</v>
      </c>
      <c r="P16">
        <v>0.6</v>
      </c>
      <c r="Q16">
        <v>0.6</v>
      </c>
      <c r="R16">
        <v>0</v>
      </c>
      <c r="T16">
        <v>0</v>
      </c>
      <c r="U16">
        <v>0</v>
      </c>
      <c r="V16">
        <v>0</v>
      </c>
      <c r="W16">
        <v>1</v>
      </c>
      <c r="X16">
        <v>1</v>
      </c>
    </row>
    <row r="17" spans="1:27">
      <c r="A17" s="11" t="s">
        <v>12</v>
      </c>
      <c r="B17" s="11" t="s">
        <v>102</v>
      </c>
      <c r="C17" s="11" t="s">
        <v>132</v>
      </c>
      <c r="D17" s="11">
        <v>1</v>
      </c>
      <c r="E17" s="11" t="str">
        <f t="shared" si="0"/>
        <v>Carroll #1</v>
      </c>
      <c r="F17" s="11" t="s">
        <v>44</v>
      </c>
      <c r="G17" s="11">
        <v>1</v>
      </c>
      <c r="H17" s="11">
        <v>1</v>
      </c>
      <c r="I17" s="12">
        <v>2013</v>
      </c>
      <c r="J17" s="11" t="s">
        <v>104</v>
      </c>
      <c r="K17" s="11" t="s">
        <v>105</v>
      </c>
      <c r="L17" s="11"/>
      <c r="M17" s="11"/>
      <c r="N17" s="11">
        <v>27</v>
      </c>
      <c r="O17" s="11">
        <v>3.3</v>
      </c>
      <c r="P17" s="11">
        <v>3.6</v>
      </c>
      <c r="Q17" s="11">
        <v>3.6</v>
      </c>
      <c r="R17" s="11">
        <v>0</v>
      </c>
      <c r="S17" s="11"/>
      <c r="T17" s="11">
        <v>70</v>
      </c>
      <c r="U17" s="11">
        <v>55</v>
      </c>
      <c r="V17" s="11">
        <v>40</v>
      </c>
      <c r="W17" s="11">
        <v>16</v>
      </c>
      <c r="X17" s="11">
        <v>15</v>
      </c>
      <c r="Y17" s="11"/>
      <c r="Z17" s="11"/>
      <c r="AA17" s="11"/>
    </row>
    <row r="18" spans="1:27">
      <c r="A18" s="11" t="s">
        <v>12</v>
      </c>
      <c r="B18" s="11" t="s">
        <v>102</v>
      </c>
      <c r="C18" s="11" t="s">
        <v>133</v>
      </c>
      <c r="D18" s="11">
        <v>2</v>
      </c>
      <c r="E18" s="11" t="str">
        <f t="shared" si="0"/>
        <v>Carroll #2</v>
      </c>
      <c r="F18" s="11" t="s">
        <v>44</v>
      </c>
      <c r="G18" s="11">
        <v>1</v>
      </c>
      <c r="H18" s="11">
        <v>1</v>
      </c>
      <c r="I18" s="12">
        <v>2013</v>
      </c>
      <c r="J18" s="11" t="s">
        <v>104</v>
      </c>
      <c r="K18" s="11" t="s">
        <v>105</v>
      </c>
      <c r="L18" s="11"/>
      <c r="M18" s="11"/>
      <c r="N18" s="11">
        <v>21.5</v>
      </c>
      <c r="O18" s="11">
        <v>3.25</v>
      </c>
      <c r="P18" s="11">
        <v>2.9</v>
      </c>
      <c r="Q18" s="11">
        <v>2.9</v>
      </c>
      <c r="R18" s="11">
        <v>0</v>
      </c>
      <c r="S18" s="11"/>
      <c r="T18" s="11">
        <v>40</v>
      </c>
      <c r="U18" s="11">
        <v>31</v>
      </c>
      <c r="V18" s="11">
        <v>41</v>
      </c>
      <c r="W18" s="11">
        <v>14</v>
      </c>
      <c r="X18" s="11">
        <v>30</v>
      </c>
      <c r="Y18" s="11"/>
      <c r="Z18" s="11"/>
      <c r="AA18" s="11"/>
    </row>
    <row r="19" spans="1:27">
      <c r="A19" s="11" t="s">
        <v>12</v>
      </c>
      <c r="B19" s="11" t="s">
        <v>102</v>
      </c>
      <c r="C19" s="11" t="s">
        <v>134</v>
      </c>
      <c r="D19" s="11">
        <v>3</v>
      </c>
      <c r="E19" s="11" t="str">
        <f t="shared" si="0"/>
        <v>Carroll #3</v>
      </c>
      <c r="F19" s="11" t="s">
        <v>44</v>
      </c>
      <c r="G19" s="11">
        <v>1</v>
      </c>
      <c r="H19" s="11">
        <v>1</v>
      </c>
      <c r="I19" s="12">
        <v>2013</v>
      </c>
      <c r="J19" s="11" t="s">
        <v>135</v>
      </c>
      <c r="K19" s="11" t="s">
        <v>105</v>
      </c>
      <c r="L19" s="11"/>
      <c r="M19" s="11"/>
      <c r="N19" s="11">
        <v>22.2</v>
      </c>
      <c r="O19" s="11">
        <v>3.2</v>
      </c>
      <c r="P19" s="11">
        <v>2.7</v>
      </c>
      <c r="Q19" s="11">
        <v>2</v>
      </c>
      <c r="R19" s="11">
        <v>2</v>
      </c>
      <c r="S19" s="11"/>
      <c r="T19" s="11">
        <v>46</v>
      </c>
      <c r="U19" s="11">
        <v>28</v>
      </c>
      <c r="V19" s="11">
        <v>20</v>
      </c>
      <c r="W19" s="11">
        <v>18</v>
      </c>
      <c r="X19" s="11">
        <v>19</v>
      </c>
      <c r="Y19" s="11"/>
      <c r="Z19" s="11"/>
      <c r="AA19" s="11"/>
    </row>
    <row r="20" spans="1:27">
      <c r="A20" t="s">
        <v>12</v>
      </c>
      <c r="B20" t="s">
        <v>102</v>
      </c>
      <c r="C20" t="s">
        <v>136</v>
      </c>
      <c r="D20">
        <v>1</v>
      </c>
      <c r="E20" t="str">
        <f t="shared" si="0"/>
        <v>Goodmac #1</v>
      </c>
      <c r="F20" t="s">
        <v>44</v>
      </c>
      <c r="G20">
        <v>1</v>
      </c>
      <c r="H20">
        <v>1</v>
      </c>
      <c r="I20" s="9">
        <v>2013</v>
      </c>
      <c r="J20" t="s">
        <v>113</v>
      </c>
      <c r="K20" t="s">
        <v>105</v>
      </c>
      <c r="M20" t="s">
        <v>137</v>
      </c>
      <c r="N20">
        <v>25</v>
      </c>
      <c r="O20">
        <v>3</v>
      </c>
      <c r="P20">
        <v>2.6</v>
      </c>
      <c r="Q20">
        <v>2.6</v>
      </c>
      <c r="R20">
        <v>0</v>
      </c>
      <c r="T20">
        <v>22</v>
      </c>
      <c r="U20">
        <v>13</v>
      </c>
      <c r="V20">
        <v>18</v>
      </c>
      <c r="W20">
        <v>16</v>
      </c>
      <c r="X20">
        <v>12</v>
      </c>
    </row>
    <row r="21" spans="1:27">
      <c r="A21" t="s">
        <v>12</v>
      </c>
      <c r="B21" t="s">
        <v>102</v>
      </c>
      <c r="C21" t="s">
        <v>138</v>
      </c>
      <c r="D21">
        <v>2</v>
      </c>
      <c r="E21" t="str">
        <f t="shared" si="0"/>
        <v>Goodmac #2</v>
      </c>
      <c r="F21" t="s">
        <v>44</v>
      </c>
      <c r="G21">
        <v>1</v>
      </c>
      <c r="H21">
        <v>1</v>
      </c>
      <c r="I21" s="9">
        <v>2013</v>
      </c>
      <c r="J21" t="s">
        <v>113</v>
      </c>
      <c r="K21" t="s">
        <v>139</v>
      </c>
      <c r="L21" t="s">
        <v>140</v>
      </c>
      <c r="M21" t="s">
        <v>141</v>
      </c>
      <c r="N21">
        <v>8</v>
      </c>
      <c r="O21">
        <v>2.5</v>
      </c>
      <c r="P21">
        <v>0.6</v>
      </c>
      <c r="Q21">
        <v>0.6</v>
      </c>
      <c r="R21">
        <v>0</v>
      </c>
      <c r="T21">
        <v>1</v>
      </c>
      <c r="U21">
        <v>2</v>
      </c>
      <c r="V21">
        <v>0</v>
      </c>
      <c r="W21">
        <v>1</v>
      </c>
      <c r="X21">
        <v>1</v>
      </c>
    </row>
    <row r="22" spans="1:27">
      <c r="A22" t="s">
        <v>12</v>
      </c>
      <c r="B22" t="s">
        <v>102</v>
      </c>
      <c r="C22" t="s">
        <v>142</v>
      </c>
      <c r="D22">
        <v>3</v>
      </c>
      <c r="E22" t="str">
        <f t="shared" si="0"/>
        <v>Goodmac #3</v>
      </c>
      <c r="F22" t="s">
        <v>44</v>
      </c>
      <c r="G22">
        <v>1</v>
      </c>
      <c r="H22">
        <v>1</v>
      </c>
      <c r="I22" s="9">
        <v>2013</v>
      </c>
      <c r="J22" t="s">
        <v>113</v>
      </c>
      <c r="M22" t="s">
        <v>143</v>
      </c>
      <c r="N22">
        <v>20</v>
      </c>
      <c r="O22">
        <v>3.2</v>
      </c>
      <c r="P22">
        <v>2.9</v>
      </c>
      <c r="Q22">
        <v>2.9</v>
      </c>
      <c r="R22" t="s">
        <v>144</v>
      </c>
      <c r="T22">
        <v>26</v>
      </c>
      <c r="U22">
        <v>5</v>
      </c>
      <c r="V22">
        <v>3</v>
      </c>
      <c r="W22">
        <v>22</v>
      </c>
      <c r="X22">
        <v>22</v>
      </c>
    </row>
    <row r="23" spans="1:27">
      <c r="A23" s="11" t="s">
        <v>12</v>
      </c>
      <c r="B23" s="11" t="s">
        <v>102</v>
      </c>
      <c r="C23" s="11" t="s">
        <v>145</v>
      </c>
      <c r="D23" s="11">
        <v>1</v>
      </c>
      <c r="E23" s="11" t="str">
        <f t="shared" si="0"/>
        <v>Arkansas Black</v>
      </c>
      <c r="F23" s="11" t="s">
        <v>44</v>
      </c>
      <c r="G23" s="11">
        <v>0</v>
      </c>
      <c r="H23" s="11">
        <v>0</v>
      </c>
      <c r="I23" s="12">
        <v>2013</v>
      </c>
      <c r="J23" s="11"/>
      <c r="K23" s="11" t="s">
        <v>146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">
      <c r="A24" t="s">
        <v>12</v>
      </c>
      <c r="B24" t="s">
        <v>147</v>
      </c>
      <c r="C24" t="s">
        <v>148</v>
      </c>
      <c r="E24" t="str">
        <f t="shared" si="0"/>
        <v>Parker</v>
      </c>
      <c r="F24" t="s">
        <v>44</v>
      </c>
      <c r="G24">
        <v>0</v>
      </c>
      <c r="H24">
        <v>0</v>
      </c>
      <c r="I24" s="9">
        <v>2013</v>
      </c>
      <c r="J24" s="13" t="s">
        <v>149</v>
      </c>
      <c r="K24" t="s">
        <v>105</v>
      </c>
      <c r="M24" t="s">
        <v>150</v>
      </c>
    </row>
    <row r="25" spans="1:27">
      <c r="A25" t="s">
        <v>12</v>
      </c>
      <c r="B25" t="s">
        <v>147</v>
      </c>
      <c r="C25" t="s">
        <v>151</v>
      </c>
      <c r="D25">
        <v>2</v>
      </c>
      <c r="E25" t="str">
        <f t="shared" si="0"/>
        <v>Parker #2</v>
      </c>
      <c r="F25" t="s">
        <v>44</v>
      </c>
      <c r="G25">
        <v>1</v>
      </c>
      <c r="H25">
        <v>1</v>
      </c>
      <c r="I25" s="9">
        <v>2013</v>
      </c>
      <c r="J25" t="s">
        <v>104</v>
      </c>
      <c r="K25" t="s">
        <v>105</v>
      </c>
      <c r="L25" t="s">
        <v>152</v>
      </c>
      <c r="N25">
        <v>27</v>
      </c>
      <c r="O25">
        <v>3.3</v>
      </c>
      <c r="P25">
        <v>2.2000000000000002</v>
      </c>
      <c r="Q25">
        <v>2.2000000000000002</v>
      </c>
      <c r="R25">
        <v>0</v>
      </c>
      <c r="T25">
        <v>48</v>
      </c>
      <c r="U25">
        <v>47</v>
      </c>
      <c r="V25">
        <v>32</v>
      </c>
      <c r="W25">
        <v>43</v>
      </c>
      <c r="X25">
        <v>21</v>
      </c>
    </row>
    <row r="26" spans="1:27">
      <c r="A26" t="s">
        <v>12</v>
      </c>
      <c r="B26" t="s">
        <v>147</v>
      </c>
      <c r="C26" t="s">
        <v>153</v>
      </c>
      <c r="D26">
        <v>3</v>
      </c>
      <c r="E26" t="str">
        <f t="shared" si="0"/>
        <v>Parker #3</v>
      </c>
      <c r="F26" t="s">
        <v>44</v>
      </c>
      <c r="G26">
        <v>1</v>
      </c>
      <c r="H26">
        <v>1</v>
      </c>
      <c r="I26" s="9">
        <v>2013</v>
      </c>
      <c r="J26" t="s">
        <v>104</v>
      </c>
      <c r="K26" t="s">
        <v>146</v>
      </c>
      <c r="N26">
        <v>27</v>
      </c>
      <c r="O26">
        <v>3</v>
      </c>
      <c r="P26">
        <v>2.4</v>
      </c>
      <c r="Q26">
        <v>1.2</v>
      </c>
      <c r="R26">
        <v>0</v>
      </c>
      <c r="T26">
        <v>8</v>
      </c>
      <c r="U26">
        <v>16</v>
      </c>
      <c r="V26">
        <v>30</v>
      </c>
      <c r="W26">
        <v>18</v>
      </c>
      <c r="X26">
        <v>42</v>
      </c>
    </row>
    <row r="27" spans="1:27">
      <c r="A27" s="11" t="s">
        <v>12</v>
      </c>
      <c r="B27" s="11" t="s">
        <v>147</v>
      </c>
      <c r="C27" s="11" t="s">
        <v>154</v>
      </c>
      <c r="D27" s="11">
        <v>1</v>
      </c>
      <c r="E27" s="11" t="str">
        <f t="shared" si="0"/>
        <v>Golden Spice #1</v>
      </c>
      <c r="F27" s="11" t="s">
        <v>44</v>
      </c>
      <c r="G27" s="11">
        <v>1</v>
      </c>
      <c r="H27" s="11">
        <v>1</v>
      </c>
      <c r="I27" s="12">
        <v>2013</v>
      </c>
      <c r="J27" s="11" t="s">
        <v>104</v>
      </c>
      <c r="K27" s="11" t="s">
        <v>105</v>
      </c>
      <c r="L27" s="11" t="s">
        <v>140</v>
      </c>
      <c r="M27" s="11"/>
      <c r="N27" s="11">
        <v>29</v>
      </c>
      <c r="O27" s="11">
        <v>3.2</v>
      </c>
      <c r="P27" s="11">
        <v>2.8</v>
      </c>
      <c r="Q27" s="11">
        <v>2.4</v>
      </c>
      <c r="R27" s="11">
        <v>0</v>
      </c>
      <c r="S27" s="11"/>
      <c r="T27" s="11">
        <v>10</v>
      </c>
      <c r="U27" s="11">
        <v>16</v>
      </c>
      <c r="V27" s="11">
        <v>28</v>
      </c>
      <c r="W27" s="11">
        <v>6</v>
      </c>
      <c r="X27" s="11">
        <v>30</v>
      </c>
      <c r="Y27" s="11"/>
      <c r="Z27" s="11"/>
      <c r="AA27" s="11"/>
    </row>
    <row r="28" spans="1:27">
      <c r="A28" s="11" t="s">
        <v>12</v>
      </c>
      <c r="B28" s="11" t="s">
        <v>147</v>
      </c>
      <c r="C28" s="11" t="s">
        <v>155</v>
      </c>
      <c r="D28" s="11">
        <v>2</v>
      </c>
      <c r="E28" s="11" t="str">
        <f t="shared" si="0"/>
        <v>Golden Spice #2</v>
      </c>
      <c r="F28" s="11" t="s">
        <v>44</v>
      </c>
      <c r="G28" s="11">
        <v>1</v>
      </c>
      <c r="H28" s="11">
        <v>1</v>
      </c>
      <c r="I28" s="12">
        <v>2013</v>
      </c>
      <c r="J28" s="11" t="s">
        <v>104</v>
      </c>
      <c r="K28" s="11" t="s">
        <v>105</v>
      </c>
      <c r="L28" s="11"/>
      <c r="M28" s="11"/>
      <c r="N28" s="11">
        <v>29.5</v>
      </c>
      <c r="O28" s="11">
        <v>3.2</v>
      </c>
      <c r="P28" s="11">
        <v>2.7</v>
      </c>
      <c r="Q28" s="11">
        <v>2.4</v>
      </c>
      <c r="R28" s="11">
        <v>0</v>
      </c>
      <c r="S28" s="11"/>
      <c r="T28" s="11">
        <v>28</v>
      </c>
      <c r="U28" s="11">
        <v>31</v>
      </c>
      <c r="V28" s="11">
        <v>15</v>
      </c>
      <c r="W28" s="11">
        <v>10</v>
      </c>
      <c r="X28" s="11">
        <v>43</v>
      </c>
      <c r="Y28" s="11"/>
      <c r="Z28" s="11"/>
      <c r="AA28" s="11"/>
    </row>
    <row r="29" spans="1:27">
      <c r="A29" s="11" t="s">
        <v>12</v>
      </c>
      <c r="B29" s="11" t="s">
        <v>147</v>
      </c>
      <c r="C29" s="11" t="s">
        <v>156</v>
      </c>
      <c r="D29" s="11">
        <v>3</v>
      </c>
      <c r="E29" s="11" t="str">
        <f t="shared" si="0"/>
        <v>Golden Spice #3</v>
      </c>
      <c r="F29" s="11" t="s">
        <v>44</v>
      </c>
      <c r="G29" s="11">
        <v>1</v>
      </c>
      <c r="H29" s="11">
        <v>1</v>
      </c>
      <c r="I29" s="12">
        <v>2013</v>
      </c>
      <c r="J29" s="11" t="s">
        <v>104</v>
      </c>
      <c r="K29" s="11" t="s">
        <v>105</v>
      </c>
      <c r="L29" s="11"/>
      <c r="M29" s="11"/>
      <c r="N29" s="11">
        <v>25.5</v>
      </c>
      <c r="O29" s="11">
        <v>3.2</v>
      </c>
      <c r="P29" s="11">
        <v>2.8</v>
      </c>
      <c r="Q29" s="11">
        <v>2.4</v>
      </c>
      <c r="R29" s="11">
        <v>0</v>
      </c>
      <c r="S29" s="11"/>
      <c r="T29" s="11">
        <v>19</v>
      </c>
      <c r="U29" s="11">
        <v>23</v>
      </c>
      <c r="V29" s="11">
        <v>15</v>
      </c>
      <c r="W29" s="11">
        <v>14</v>
      </c>
      <c r="X29" s="11">
        <v>13</v>
      </c>
      <c r="Y29" s="11"/>
      <c r="Z29" s="11"/>
      <c r="AA29" s="11"/>
    </row>
    <row r="30" spans="1:27" ht="15" customHeight="1">
      <c r="A30" t="s">
        <v>12</v>
      </c>
      <c r="B30" t="s">
        <v>147</v>
      </c>
      <c r="C30" t="s">
        <v>157</v>
      </c>
      <c r="E30" t="str">
        <f t="shared" si="0"/>
        <v>Patten</v>
      </c>
      <c r="F30" t="s">
        <v>44</v>
      </c>
      <c r="G30">
        <v>0</v>
      </c>
      <c r="H30">
        <v>0</v>
      </c>
      <c r="I30" s="14">
        <v>2013</v>
      </c>
      <c r="J30" t="s">
        <v>158</v>
      </c>
      <c r="K30" t="s">
        <v>146</v>
      </c>
    </row>
    <row r="31" spans="1:27">
      <c r="A31" t="s">
        <v>12</v>
      </c>
      <c r="B31" t="s">
        <v>147</v>
      </c>
      <c r="C31" t="s">
        <v>157</v>
      </c>
      <c r="E31" t="str">
        <f t="shared" si="0"/>
        <v>Patten</v>
      </c>
      <c r="F31" t="s">
        <v>44</v>
      </c>
      <c r="G31">
        <v>1</v>
      </c>
      <c r="H31">
        <v>1</v>
      </c>
      <c r="I31" s="14">
        <v>2013</v>
      </c>
      <c r="K31" t="s">
        <v>146</v>
      </c>
      <c r="N31">
        <v>25</v>
      </c>
      <c r="O31">
        <v>2.8</v>
      </c>
      <c r="P31">
        <v>1.2</v>
      </c>
      <c r="Q31">
        <v>1.2</v>
      </c>
      <c r="R31">
        <v>0</v>
      </c>
      <c r="T31">
        <v>18</v>
      </c>
      <c r="U31">
        <v>34</v>
      </c>
      <c r="V31">
        <v>18</v>
      </c>
      <c r="W31">
        <v>27</v>
      </c>
      <c r="X31">
        <v>8</v>
      </c>
    </row>
    <row r="32" spans="1:27">
      <c r="A32" t="s">
        <v>12</v>
      </c>
      <c r="B32" t="s">
        <v>147</v>
      </c>
      <c r="C32" t="s">
        <v>157</v>
      </c>
      <c r="E32" t="str">
        <f t="shared" si="0"/>
        <v>Patten</v>
      </c>
      <c r="F32" t="s">
        <v>44</v>
      </c>
      <c r="G32">
        <v>0</v>
      </c>
      <c r="H32">
        <v>0</v>
      </c>
      <c r="I32" s="14">
        <v>2013</v>
      </c>
      <c r="K32" t="s">
        <v>146</v>
      </c>
      <c r="L32" t="s">
        <v>159</v>
      </c>
    </row>
    <row r="33" spans="1:27">
      <c r="A33" s="11" t="s">
        <v>12</v>
      </c>
      <c r="B33" s="11" t="s">
        <v>147</v>
      </c>
      <c r="C33" s="11" t="s">
        <v>160</v>
      </c>
      <c r="D33" s="11">
        <v>1</v>
      </c>
      <c r="E33" s="11" t="str">
        <f t="shared" si="0"/>
        <v>Luscious #1</v>
      </c>
      <c r="F33" s="11" t="s">
        <v>44</v>
      </c>
      <c r="G33" s="11">
        <v>1</v>
      </c>
      <c r="H33" s="11">
        <v>1</v>
      </c>
      <c r="I33" s="12">
        <v>2013</v>
      </c>
      <c r="J33" s="11" t="s">
        <v>104</v>
      </c>
      <c r="K33" s="11" t="s">
        <v>146</v>
      </c>
      <c r="L33" s="11" t="s">
        <v>161</v>
      </c>
      <c r="M33" s="11" t="s">
        <v>162</v>
      </c>
      <c r="N33" s="11">
        <v>16.5</v>
      </c>
      <c r="O33" s="11">
        <v>1.85</v>
      </c>
      <c r="P33" s="11">
        <v>1.2</v>
      </c>
      <c r="Q33" s="11">
        <v>1.2</v>
      </c>
      <c r="R33" s="11">
        <v>0</v>
      </c>
      <c r="S33" s="11"/>
      <c r="T33" s="11">
        <v>14</v>
      </c>
      <c r="U33" s="11">
        <v>14</v>
      </c>
      <c r="V33" s="11">
        <v>28</v>
      </c>
      <c r="W33" s="11">
        <v>31</v>
      </c>
      <c r="X33" s="11">
        <v>40</v>
      </c>
      <c r="Y33" s="11"/>
      <c r="Z33" s="11"/>
      <c r="AA33" s="11"/>
    </row>
    <row r="34" spans="1:27">
      <c r="A34" s="11" t="s">
        <v>12</v>
      </c>
      <c r="B34" s="11" t="s">
        <v>147</v>
      </c>
      <c r="C34" s="11" t="s">
        <v>163</v>
      </c>
      <c r="D34" s="11">
        <v>2</v>
      </c>
      <c r="E34" s="11" t="str">
        <f t="shared" ref="E34:E50" si="1">C34</f>
        <v>Luscious #2</v>
      </c>
      <c r="F34" s="11" t="s">
        <v>44</v>
      </c>
      <c r="G34" s="11">
        <v>1</v>
      </c>
      <c r="H34" s="11">
        <v>1</v>
      </c>
      <c r="I34" s="12">
        <v>2013</v>
      </c>
      <c r="J34" s="11" t="s">
        <v>104</v>
      </c>
      <c r="K34" s="11" t="s">
        <v>105</v>
      </c>
      <c r="L34" s="11"/>
      <c r="M34" s="11"/>
      <c r="N34" s="11">
        <v>22</v>
      </c>
      <c r="O34" s="11">
        <v>3.9</v>
      </c>
      <c r="P34" s="11">
        <v>0.8</v>
      </c>
      <c r="Q34" s="11">
        <v>0.8</v>
      </c>
      <c r="R34" s="11">
        <v>1</v>
      </c>
      <c r="S34" s="11"/>
      <c r="T34" s="11">
        <v>58</v>
      </c>
      <c r="U34" s="11">
        <v>60</v>
      </c>
      <c r="V34" s="11">
        <v>40</v>
      </c>
      <c r="W34" s="11">
        <v>15</v>
      </c>
      <c r="X34" s="11">
        <v>16</v>
      </c>
      <c r="Y34" s="11"/>
      <c r="Z34" s="11"/>
      <c r="AA34" s="11"/>
    </row>
    <row r="35" spans="1:27">
      <c r="A35" s="11" t="s">
        <v>12</v>
      </c>
      <c r="B35" s="11" t="s">
        <v>147</v>
      </c>
      <c r="C35" s="11" t="s">
        <v>164</v>
      </c>
      <c r="D35" s="11">
        <v>3</v>
      </c>
      <c r="E35" s="11" t="str">
        <f t="shared" si="1"/>
        <v>Luscious #3</v>
      </c>
      <c r="F35" s="11" t="s">
        <v>44</v>
      </c>
      <c r="G35" s="11">
        <v>0</v>
      </c>
      <c r="H35" s="11">
        <v>0</v>
      </c>
      <c r="I35" s="12">
        <v>2013</v>
      </c>
      <c r="J35" s="11" t="s">
        <v>104</v>
      </c>
      <c r="K35" s="11" t="s">
        <v>105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>
      <c r="A36" s="11" t="s">
        <v>12</v>
      </c>
      <c r="B36" s="11" t="s">
        <v>147</v>
      </c>
      <c r="C36" s="11" t="s">
        <v>165</v>
      </c>
      <c r="D36" s="11">
        <v>4</v>
      </c>
      <c r="E36" s="11" t="str">
        <f t="shared" si="1"/>
        <v>Luscious #4</v>
      </c>
      <c r="F36" s="11" t="s">
        <v>44</v>
      </c>
      <c r="G36" s="11">
        <v>0</v>
      </c>
      <c r="H36" s="11">
        <v>0</v>
      </c>
      <c r="I36" s="12">
        <v>2013</v>
      </c>
      <c r="J36" s="11"/>
      <c r="K36" s="11"/>
      <c r="L36" s="11" t="s">
        <v>166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t="s">
        <v>12</v>
      </c>
      <c r="B37" t="s">
        <v>147</v>
      </c>
      <c r="C37" t="s">
        <v>167</v>
      </c>
      <c r="E37" t="str">
        <f t="shared" si="1"/>
        <v>Ure 2</v>
      </c>
      <c r="F37" t="s">
        <v>44</v>
      </c>
      <c r="G37">
        <v>1</v>
      </c>
      <c r="H37">
        <v>1</v>
      </c>
      <c r="I37" s="9">
        <v>2013</v>
      </c>
      <c r="J37" t="s">
        <v>104</v>
      </c>
      <c r="K37" t="s">
        <v>168</v>
      </c>
      <c r="N37">
        <v>18.5</v>
      </c>
      <c r="O37">
        <v>2.85</v>
      </c>
      <c r="P37">
        <v>1.2</v>
      </c>
      <c r="Q37">
        <v>3.2</v>
      </c>
      <c r="R37">
        <v>0</v>
      </c>
      <c r="T37">
        <v>80</v>
      </c>
      <c r="U37">
        <v>51</v>
      </c>
      <c r="V37">
        <v>33</v>
      </c>
      <c r="W37">
        <v>74</v>
      </c>
      <c r="X37">
        <v>68</v>
      </c>
    </row>
    <row r="38" spans="1:27">
      <c r="A38" t="s">
        <v>12</v>
      </c>
      <c r="B38" t="s">
        <v>147</v>
      </c>
      <c r="C38" t="s">
        <v>169</v>
      </c>
      <c r="E38" t="str">
        <f t="shared" si="1"/>
        <v>Ure 1</v>
      </c>
      <c r="F38" t="s">
        <v>44</v>
      </c>
      <c r="G38">
        <v>1</v>
      </c>
      <c r="H38">
        <v>1</v>
      </c>
      <c r="I38" s="9">
        <v>2013</v>
      </c>
      <c r="J38" t="s">
        <v>104</v>
      </c>
      <c r="L38" t="s">
        <v>170</v>
      </c>
      <c r="M38" t="s">
        <v>117</v>
      </c>
      <c r="N38">
        <v>14</v>
      </c>
      <c r="O38">
        <v>2.8</v>
      </c>
      <c r="P38">
        <v>0.8</v>
      </c>
      <c r="Q38">
        <v>3.3</v>
      </c>
      <c r="R38" t="s">
        <v>144</v>
      </c>
      <c r="T38">
        <v>1</v>
      </c>
      <c r="U38">
        <v>0</v>
      </c>
      <c r="V38">
        <v>1</v>
      </c>
      <c r="W38">
        <v>1</v>
      </c>
      <c r="X38">
        <v>1</v>
      </c>
    </row>
    <row r="39" spans="1:27">
      <c r="A39" t="s">
        <v>12</v>
      </c>
      <c r="B39" t="s">
        <v>147</v>
      </c>
      <c r="C39" t="s">
        <v>171</v>
      </c>
      <c r="E39" t="str">
        <f t="shared" si="1"/>
        <v>Ure 3</v>
      </c>
      <c r="F39" t="s">
        <v>44</v>
      </c>
      <c r="G39">
        <v>0</v>
      </c>
      <c r="H39">
        <v>0</v>
      </c>
      <c r="I39" s="9">
        <v>2013</v>
      </c>
      <c r="J39" t="s">
        <v>104</v>
      </c>
      <c r="M39" t="s">
        <v>170</v>
      </c>
    </row>
    <row r="40" spans="1:27">
      <c r="A40" t="s">
        <v>12</v>
      </c>
      <c r="B40" t="s">
        <v>147</v>
      </c>
      <c r="C40" t="s">
        <v>172</v>
      </c>
      <c r="D40">
        <v>4</v>
      </c>
      <c r="E40" t="str">
        <f t="shared" si="1"/>
        <v>Patten #4</v>
      </c>
      <c r="F40" t="s">
        <v>44</v>
      </c>
      <c r="G40">
        <v>0</v>
      </c>
      <c r="H40">
        <v>0</v>
      </c>
      <c r="I40" s="9">
        <v>2013</v>
      </c>
      <c r="M40" t="s">
        <v>173</v>
      </c>
    </row>
    <row r="41" spans="1:27">
      <c r="A41" s="11" t="s">
        <v>12</v>
      </c>
      <c r="B41" s="11" t="s">
        <v>174</v>
      </c>
      <c r="C41" s="11" t="s">
        <v>175</v>
      </c>
      <c r="D41" s="11">
        <v>1</v>
      </c>
      <c r="E41" s="11" t="str">
        <f t="shared" si="1"/>
        <v>Mount Royal #1</v>
      </c>
      <c r="F41" s="11" t="s">
        <v>44</v>
      </c>
      <c r="G41" s="11">
        <v>1</v>
      </c>
      <c r="H41" s="11">
        <v>1</v>
      </c>
      <c r="I41" s="12">
        <v>2013</v>
      </c>
      <c r="J41" s="11" t="s">
        <v>104</v>
      </c>
      <c r="K41" s="11" t="s">
        <v>176</v>
      </c>
      <c r="L41" s="11"/>
      <c r="M41" s="11"/>
      <c r="N41" s="11">
        <v>29</v>
      </c>
      <c r="O41" s="11">
        <v>3.6</v>
      </c>
      <c r="P41" s="11">
        <v>3.2</v>
      </c>
      <c r="Q41" s="11">
        <v>3.2</v>
      </c>
      <c r="R41" s="11">
        <v>0</v>
      </c>
      <c r="S41" s="11"/>
      <c r="T41" s="11">
        <v>18</v>
      </c>
      <c r="U41" s="11">
        <v>9</v>
      </c>
      <c r="V41" s="11">
        <v>20</v>
      </c>
      <c r="W41" s="11">
        <v>29</v>
      </c>
      <c r="X41" s="11">
        <v>13</v>
      </c>
      <c r="Y41" s="11"/>
      <c r="Z41" s="11"/>
      <c r="AA41" s="11"/>
    </row>
    <row r="42" spans="1:27">
      <c r="A42" s="11" t="s">
        <v>12</v>
      </c>
      <c r="B42" s="11" t="s">
        <v>174</v>
      </c>
      <c r="C42" s="11" t="s">
        <v>177</v>
      </c>
      <c r="D42" s="11">
        <v>2</v>
      </c>
      <c r="E42" s="11" t="str">
        <f t="shared" si="1"/>
        <v>Mount Royal #2</v>
      </c>
      <c r="F42" s="11" t="s">
        <v>44</v>
      </c>
      <c r="G42" s="11">
        <v>1</v>
      </c>
      <c r="H42" s="11">
        <v>1</v>
      </c>
      <c r="I42" s="12">
        <v>2013</v>
      </c>
      <c r="J42" s="11" t="s">
        <v>104</v>
      </c>
      <c r="K42" s="11" t="s">
        <v>146</v>
      </c>
      <c r="L42" s="11"/>
      <c r="M42" s="11" t="s">
        <v>178</v>
      </c>
      <c r="N42" s="11">
        <v>29</v>
      </c>
      <c r="O42" s="11">
        <v>3.8</v>
      </c>
      <c r="P42" s="11">
        <v>3.2</v>
      </c>
      <c r="Q42" s="11">
        <v>3.3</v>
      </c>
      <c r="R42" s="11">
        <v>0</v>
      </c>
      <c r="S42" s="11"/>
      <c r="T42" s="11">
        <v>14</v>
      </c>
      <c r="U42" s="11">
        <v>16</v>
      </c>
      <c r="V42" s="11">
        <v>45</v>
      </c>
      <c r="W42" s="11">
        <v>22</v>
      </c>
      <c r="X42" s="11">
        <v>15</v>
      </c>
      <c r="Y42" s="11"/>
      <c r="Z42" s="11"/>
      <c r="AA42" s="11"/>
    </row>
    <row r="43" spans="1:27">
      <c r="A43" s="11" t="s">
        <v>12</v>
      </c>
      <c r="B43" s="11" t="s">
        <v>174</v>
      </c>
      <c r="C43" s="11" t="s">
        <v>179</v>
      </c>
      <c r="D43" s="11">
        <v>3</v>
      </c>
      <c r="E43" s="11" t="str">
        <f t="shared" si="1"/>
        <v>Mount Royal #3</v>
      </c>
      <c r="F43" s="11" t="s">
        <v>44</v>
      </c>
      <c r="G43" s="11">
        <v>1</v>
      </c>
      <c r="H43" s="11">
        <v>1</v>
      </c>
      <c r="I43" s="12">
        <v>2013</v>
      </c>
      <c r="J43" s="11" t="s">
        <v>104</v>
      </c>
      <c r="K43" s="11" t="s">
        <v>180</v>
      </c>
      <c r="L43" s="11"/>
      <c r="M43" s="11"/>
      <c r="N43" s="11">
        <v>32.5</v>
      </c>
      <c r="O43" s="11">
        <v>3.5</v>
      </c>
      <c r="P43" s="11">
        <v>3.1</v>
      </c>
      <c r="Q43" s="11">
        <v>3.1</v>
      </c>
      <c r="R43" s="11">
        <v>0</v>
      </c>
      <c r="S43" s="11"/>
      <c r="T43" s="11">
        <v>12</v>
      </c>
      <c r="U43" s="11">
        <v>24</v>
      </c>
      <c r="V43" s="11">
        <v>21</v>
      </c>
      <c r="W43" s="11">
        <v>14</v>
      </c>
      <c r="X43" s="11">
        <v>10</v>
      </c>
      <c r="Y43" s="11"/>
      <c r="Z43" s="11"/>
      <c r="AA43" s="11"/>
    </row>
    <row r="44" spans="1:27">
      <c r="A44" t="s">
        <v>12</v>
      </c>
      <c r="B44" t="s">
        <v>174</v>
      </c>
      <c r="C44" t="s">
        <v>181</v>
      </c>
      <c r="D44">
        <v>1</v>
      </c>
      <c r="E44" t="str">
        <f t="shared" si="1"/>
        <v>Toka #1</v>
      </c>
      <c r="F44" t="s">
        <v>44</v>
      </c>
      <c r="G44">
        <v>1</v>
      </c>
      <c r="H44">
        <v>1</v>
      </c>
      <c r="I44" s="9">
        <v>2013</v>
      </c>
      <c r="J44" t="s">
        <v>104</v>
      </c>
      <c r="K44" t="s">
        <v>146</v>
      </c>
      <c r="M44" t="s">
        <v>178</v>
      </c>
      <c r="N44">
        <v>18</v>
      </c>
      <c r="O44">
        <v>3.2</v>
      </c>
      <c r="P44">
        <v>3</v>
      </c>
      <c r="Q44">
        <v>2</v>
      </c>
      <c r="R44">
        <v>0</v>
      </c>
      <c r="T44">
        <v>28</v>
      </c>
      <c r="U44">
        <v>55</v>
      </c>
      <c r="V44">
        <v>48</v>
      </c>
      <c r="W44">
        <v>42</v>
      </c>
      <c r="X44">
        <v>37</v>
      </c>
    </row>
    <row r="45" spans="1:27">
      <c r="A45" t="s">
        <v>12</v>
      </c>
      <c r="B45" t="s">
        <v>174</v>
      </c>
      <c r="C45" t="s">
        <v>182</v>
      </c>
      <c r="D45">
        <v>2</v>
      </c>
      <c r="E45" t="str">
        <f t="shared" si="1"/>
        <v>Toka #2</v>
      </c>
      <c r="F45" t="s">
        <v>44</v>
      </c>
      <c r="G45">
        <v>1</v>
      </c>
      <c r="H45">
        <v>1</v>
      </c>
      <c r="I45" s="9">
        <v>2013</v>
      </c>
      <c r="J45" t="s">
        <v>104</v>
      </c>
      <c r="K45" t="s">
        <v>146</v>
      </c>
      <c r="L45" t="s">
        <v>183</v>
      </c>
      <c r="N45">
        <v>31</v>
      </c>
      <c r="O45">
        <v>3.65</v>
      </c>
      <c r="P45">
        <v>3.1</v>
      </c>
      <c r="Q45">
        <v>3.15</v>
      </c>
      <c r="R45">
        <v>0</v>
      </c>
      <c r="T45">
        <v>16</v>
      </c>
      <c r="U45">
        <v>18</v>
      </c>
      <c r="V45">
        <v>34</v>
      </c>
      <c r="W45">
        <v>14</v>
      </c>
      <c r="X45">
        <v>20</v>
      </c>
    </row>
    <row r="46" spans="1:27">
      <c r="A46" t="s">
        <v>12</v>
      </c>
      <c r="B46" t="s">
        <v>174</v>
      </c>
      <c r="C46" t="s">
        <v>184</v>
      </c>
      <c r="D46">
        <v>3</v>
      </c>
      <c r="E46" t="str">
        <f t="shared" si="1"/>
        <v>Toka #3</v>
      </c>
      <c r="F46" t="s">
        <v>44</v>
      </c>
      <c r="G46">
        <v>1</v>
      </c>
      <c r="H46">
        <v>1</v>
      </c>
      <c r="I46" s="9">
        <v>2013</v>
      </c>
      <c r="J46" t="s">
        <v>104</v>
      </c>
      <c r="K46" t="s">
        <v>146</v>
      </c>
      <c r="N46">
        <v>37</v>
      </c>
      <c r="O46">
        <v>3.6</v>
      </c>
      <c r="P46">
        <v>2.8</v>
      </c>
      <c r="Q46">
        <v>2.5</v>
      </c>
      <c r="R46">
        <v>0</v>
      </c>
      <c r="T46">
        <v>16</v>
      </c>
      <c r="U46">
        <v>16</v>
      </c>
      <c r="V46">
        <v>8</v>
      </c>
      <c r="W46">
        <v>8</v>
      </c>
      <c r="X46">
        <v>32</v>
      </c>
    </row>
    <row r="47" spans="1:27">
      <c r="A47" t="s">
        <v>12</v>
      </c>
      <c r="B47" t="s">
        <v>174</v>
      </c>
      <c r="C47" t="s">
        <v>185</v>
      </c>
      <c r="D47">
        <v>4</v>
      </c>
      <c r="E47" t="str">
        <f t="shared" si="1"/>
        <v>Toka #4</v>
      </c>
      <c r="F47" t="s">
        <v>44</v>
      </c>
      <c r="G47">
        <v>0</v>
      </c>
      <c r="H47">
        <v>0</v>
      </c>
      <c r="I47" s="9">
        <v>2013</v>
      </c>
      <c r="L47" t="s">
        <v>183</v>
      </c>
    </row>
    <row r="48" spans="1:27">
      <c r="A48" s="11" t="s">
        <v>12</v>
      </c>
      <c r="B48" s="11" t="s">
        <v>174</v>
      </c>
      <c r="C48" s="11" t="s">
        <v>186</v>
      </c>
      <c r="D48" s="11"/>
      <c r="E48" s="11" t="str">
        <f t="shared" si="1"/>
        <v>Pipestone</v>
      </c>
      <c r="F48" s="11" t="s">
        <v>44</v>
      </c>
      <c r="G48" s="11">
        <v>1</v>
      </c>
      <c r="H48" s="11">
        <v>1</v>
      </c>
      <c r="I48" s="12">
        <v>2013</v>
      </c>
      <c r="J48" s="11" t="s">
        <v>104</v>
      </c>
      <c r="K48" s="11" t="s">
        <v>146</v>
      </c>
      <c r="L48" s="11"/>
      <c r="M48" s="11"/>
      <c r="N48" s="11">
        <v>25</v>
      </c>
      <c r="O48" s="11">
        <v>3.5</v>
      </c>
      <c r="P48" s="11">
        <v>2.9</v>
      </c>
      <c r="Q48" s="11">
        <v>2.4</v>
      </c>
      <c r="R48" s="11">
        <v>0</v>
      </c>
      <c r="S48" s="11"/>
      <c r="T48" s="11">
        <v>8</v>
      </c>
      <c r="U48" s="11">
        <v>16</v>
      </c>
      <c r="V48" s="11">
        <v>24</v>
      </c>
      <c r="W48" s="11">
        <v>18</v>
      </c>
      <c r="X48" s="11">
        <v>32</v>
      </c>
      <c r="Y48" s="11"/>
      <c r="Z48" s="11"/>
      <c r="AA48" s="11"/>
    </row>
    <row r="49" spans="1:27">
      <c r="A49" s="11" t="s">
        <v>12</v>
      </c>
      <c r="B49" s="11" t="s">
        <v>174</v>
      </c>
      <c r="C49" s="11" t="s">
        <v>186</v>
      </c>
      <c r="D49" s="11"/>
      <c r="E49" s="11" t="str">
        <f t="shared" si="1"/>
        <v>Pipestone</v>
      </c>
      <c r="F49" s="11" t="s">
        <v>44</v>
      </c>
      <c r="G49" s="11">
        <v>0</v>
      </c>
      <c r="H49" s="11">
        <v>0</v>
      </c>
      <c r="I49" s="12">
        <v>2013</v>
      </c>
      <c r="J49" s="11" t="s">
        <v>104</v>
      </c>
      <c r="K49" s="11" t="s">
        <v>146</v>
      </c>
      <c r="L49" s="11"/>
      <c r="M49" s="11" t="s">
        <v>178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>
      <c r="A50" s="11" t="s">
        <v>12</v>
      </c>
      <c r="B50" s="11" t="s">
        <v>174</v>
      </c>
      <c r="C50" s="11" t="s">
        <v>186</v>
      </c>
      <c r="D50" s="11"/>
      <c r="E50" s="11" t="str">
        <f t="shared" si="1"/>
        <v>Pipestone</v>
      </c>
      <c r="F50" s="11" t="s">
        <v>44</v>
      </c>
      <c r="G50" s="11">
        <v>1</v>
      </c>
      <c r="H50" s="11">
        <v>1</v>
      </c>
      <c r="I50" s="12">
        <v>2013</v>
      </c>
      <c r="J50" s="11" t="s">
        <v>104</v>
      </c>
      <c r="K50" s="11" t="s">
        <v>146</v>
      </c>
      <c r="L50" s="11"/>
      <c r="M50" s="11"/>
      <c r="N50" s="11">
        <v>13</v>
      </c>
      <c r="O50" s="11">
        <v>2.5499999999999998</v>
      </c>
      <c r="P50" s="11">
        <v>1.3</v>
      </c>
      <c r="Q50" s="11">
        <v>1.2</v>
      </c>
      <c r="R50" s="11">
        <v>0</v>
      </c>
      <c r="S50" s="11"/>
      <c r="T50" s="11">
        <v>70</v>
      </c>
      <c r="U50" s="11">
        <v>48</v>
      </c>
      <c r="V50" s="11">
        <v>38</v>
      </c>
      <c r="W50" s="11">
        <v>33</v>
      </c>
      <c r="X50" s="11">
        <v>45</v>
      </c>
      <c r="Y50" s="11"/>
      <c r="Z50" s="11"/>
      <c r="AA50" s="11"/>
    </row>
  </sheetData>
  <pageMargins left="0.7" right="0.7" top="0.75" bottom="0.75" header="0.51180555555555496" footer="0.51180555555555496"/>
  <pageSetup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04040"/>
  </sheetPr>
  <dimension ref="A1:O11"/>
  <sheetViews>
    <sheetView zoomScaleNormal="100" workbookViewId="0">
      <selection activeCell="A3" sqref="A3:O6"/>
    </sheetView>
  </sheetViews>
  <sheetFormatPr baseColWidth="10" defaultColWidth="8.83203125" defaultRowHeight="15"/>
  <cols>
    <col min="1" max="15" width="7.83203125" customWidth="1"/>
    <col min="16" max="1024" width="8.6640625" customWidth="1"/>
  </cols>
  <sheetData>
    <row r="1" spans="1:15" ht="16">
      <c r="A1" s="7" t="s">
        <v>1262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209" t="s">
        <v>1264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209" t="s">
        <v>1261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6" t="s">
        <v>1263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 t="s">
        <v>1265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7" thickBot="1">
      <c r="A8" s="6"/>
      <c r="B8" s="6"/>
      <c r="C8" s="6"/>
      <c r="D8" s="6"/>
      <c r="E8" s="6"/>
      <c r="G8" s="6"/>
      <c r="H8" s="8" t="s">
        <v>267</v>
      </c>
      <c r="I8" s="6"/>
      <c r="J8" s="6"/>
      <c r="K8" s="6"/>
      <c r="L8" s="6"/>
      <c r="M8" s="6"/>
      <c r="N8" s="6"/>
      <c r="O8" s="6"/>
    </row>
    <row r="9" spans="1:15" ht="99" thickBot="1">
      <c r="A9" s="210" t="s">
        <v>906</v>
      </c>
      <c r="B9" s="210" t="s">
        <v>908</v>
      </c>
      <c r="C9" s="211" t="s">
        <v>890</v>
      </c>
      <c r="D9" s="211" t="s">
        <v>891</v>
      </c>
      <c r="E9" s="210" t="s">
        <v>892</v>
      </c>
      <c r="F9" s="210" t="s">
        <v>893</v>
      </c>
      <c r="G9" s="211" t="s">
        <v>894</v>
      </c>
      <c r="H9" s="211" t="s">
        <v>894</v>
      </c>
      <c r="I9" s="211" t="s">
        <v>894</v>
      </c>
      <c r="J9" s="211" t="s">
        <v>895</v>
      </c>
      <c r="K9" s="211" t="s">
        <v>895</v>
      </c>
      <c r="L9" s="210" t="s">
        <v>896</v>
      </c>
      <c r="M9" s="210" t="s">
        <v>909</v>
      </c>
      <c r="N9" s="211" t="s">
        <v>910</v>
      </c>
      <c r="O9" s="211" t="s">
        <v>897</v>
      </c>
    </row>
    <row r="10" spans="1:15" ht="16" thickBot="1">
      <c r="A10" s="212"/>
      <c r="B10" s="212"/>
      <c r="C10" s="213"/>
      <c r="D10" s="213"/>
      <c r="E10" s="212"/>
      <c r="F10" s="212"/>
      <c r="G10" s="213"/>
      <c r="H10" s="213"/>
      <c r="I10" s="213"/>
      <c r="J10" s="213"/>
      <c r="K10" s="213"/>
      <c r="L10" s="212"/>
      <c r="M10" s="212"/>
      <c r="N10" s="213"/>
      <c r="O10" s="213"/>
    </row>
    <row r="11" spans="1:15" ht="99" thickBot="1">
      <c r="A11" s="210" t="s">
        <v>907</v>
      </c>
      <c r="B11" s="211" t="s">
        <v>898</v>
      </c>
      <c r="C11" s="210" t="s">
        <v>911</v>
      </c>
      <c r="D11" s="210" t="s">
        <v>899</v>
      </c>
      <c r="E11" s="210" t="s">
        <v>900</v>
      </c>
      <c r="F11" s="211" t="s">
        <v>901</v>
      </c>
      <c r="G11" s="210" t="s">
        <v>912</v>
      </c>
      <c r="H11" s="210" t="s">
        <v>913</v>
      </c>
      <c r="I11" s="210" t="s">
        <v>914</v>
      </c>
      <c r="J11" s="211" t="s">
        <v>902</v>
      </c>
      <c r="K11" s="211" t="s">
        <v>902</v>
      </c>
      <c r="L11" s="211" t="s">
        <v>902</v>
      </c>
      <c r="M11" s="210" t="s">
        <v>903</v>
      </c>
      <c r="N11" s="211" t="s">
        <v>904</v>
      </c>
      <c r="O11" s="211" t="s">
        <v>905</v>
      </c>
    </row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48235"/>
  </sheetPr>
  <dimension ref="A1:AA52"/>
  <sheetViews>
    <sheetView zoomScaleNormal="100" workbookViewId="0">
      <pane xSplit="3" topLeftCell="D1" activePane="topRight" state="frozen"/>
      <selection pane="topRight" activeCell="G13" sqref="G13"/>
    </sheetView>
  </sheetViews>
  <sheetFormatPr baseColWidth="10" defaultColWidth="8.83203125" defaultRowHeight="15"/>
  <cols>
    <col min="1" max="1" width="11.5" customWidth="1"/>
    <col min="2" max="2" width="12.6640625" customWidth="1"/>
    <col min="3" max="3" width="19" customWidth="1"/>
    <col min="4" max="4" width="11.83203125" customWidth="1"/>
    <col min="5" max="5" width="20.6640625" customWidth="1"/>
    <col min="6" max="6" width="11.83203125" customWidth="1"/>
    <col min="7" max="8" width="17.6640625" customWidth="1"/>
    <col min="9" max="9" width="12.33203125" customWidth="1"/>
    <col min="10" max="10" width="25.6640625" customWidth="1"/>
    <col min="11" max="23" width="19" customWidth="1"/>
    <col min="24" max="24" width="15" customWidth="1"/>
    <col min="25" max="25" width="47.1640625" customWidth="1"/>
    <col min="26" max="26" width="27.1640625" customWidth="1"/>
    <col min="27" max="27" width="34.5" customWidth="1"/>
    <col min="28" max="1025" width="8.6640625" customWidth="1"/>
  </cols>
  <sheetData>
    <row r="1" spans="1:27" s="2" customFormat="1" ht="128">
      <c r="A1" s="2" t="s">
        <v>75</v>
      </c>
      <c r="B1" s="2" t="s">
        <v>76</v>
      </c>
      <c r="C1" s="2" t="s">
        <v>77</v>
      </c>
      <c r="D1" s="2" t="s">
        <v>78</v>
      </c>
      <c r="E1" s="2" t="s">
        <v>187</v>
      </c>
      <c r="F1" s="2" t="s">
        <v>188</v>
      </c>
      <c r="G1" s="2" t="s">
        <v>81</v>
      </c>
      <c r="H1" s="2" t="s">
        <v>189</v>
      </c>
      <c r="I1" s="2" t="s">
        <v>83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98</v>
      </c>
      <c r="U1" s="2" t="s">
        <v>99</v>
      </c>
      <c r="V1" s="2" t="s">
        <v>100</v>
      </c>
      <c r="W1" s="2" t="s">
        <v>101</v>
      </c>
      <c r="X1" s="2" t="s">
        <v>84</v>
      </c>
      <c r="Y1" s="2" t="s">
        <v>85</v>
      </c>
      <c r="Z1" s="2" t="s">
        <v>86</v>
      </c>
      <c r="AA1" s="2" t="s">
        <v>87</v>
      </c>
    </row>
    <row r="2" spans="1:27">
      <c r="A2" s="11" t="s">
        <v>22</v>
      </c>
      <c r="B2" s="11" t="s">
        <v>102</v>
      </c>
      <c r="C2" s="11" t="s">
        <v>190</v>
      </c>
      <c r="D2" s="11">
        <v>1</v>
      </c>
      <c r="E2" s="11" t="str">
        <f t="shared" ref="E2:E7" si="0">CONCATENATE(C2," ",D2)</f>
        <v>Goodland 1</v>
      </c>
      <c r="F2" s="11" t="s">
        <v>44</v>
      </c>
      <c r="G2" s="11">
        <v>1</v>
      </c>
      <c r="H2" s="11">
        <v>1</v>
      </c>
      <c r="I2" s="11">
        <v>2013</v>
      </c>
      <c r="J2" s="11">
        <v>21</v>
      </c>
      <c r="K2" s="11">
        <v>2.85</v>
      </c>
      <c r="L2" s="11">
        <v>2.5</v>
      </c>
      <c r="M2" s="11">
        <v>2.7</v>
      </c>
      <c r="N2" s="11">
        <v>6</v>
      </c>
      <c r="O2" s="11"/>
      <c r="P2" s="11">
        <v>6</v>
      </c>
      <c r="Q2" s="11">
        <v>2</v>
      </c>
      <c r="R2" s="11">
        <v>5</v>
      </c>
      <c r="S2" s="11">
        <v>28</v>
      </c>
      <c r="T2" s="11">
        <v>9</v>
      </c>
      <c r="U2" s="11"/>
      <c r="V2" s="11"/>
      <c r="W2" s="11"/>
      <c r="X2" s="11"/>
      <c r="Y2" s="11" t="s">
        <v>191</v>
      </c>
      <c r="Z2" s="11">
        <v>2013</v>
      </c>
      <c r="AA2" s="11" t="s">
        <v>192</v>
      </c>
    </row>
    <row r="3" spans="1:27">
      <c r="A3" s="11" t="s">
        <v>22</v>
      </c>
      <c r="B3" s="11" t="s">
        <v>102</v>
      </c>
      <c r="C3" s="11" t="s">
        <v>190</v>
      </c>
      <c r="D3" s="11">
        <v>2</v>
      </c>
      <c r="E3" s="11" t="str">
        <f t="shared" si="0"/>
        <v>Goodland 2</v>
      </c>
      <c r="F3" s="11" t="s">
        <v>44</v>
      </c>
      <c r="G3" s="11">
        <v>1</v>
      </c>
      <c r="H3" s="11">
        <v>1</v>
      </c>
      <c r="I3" s="11">
        <v>2013</v>
      </c>
      <c r="J3" s="11">
        <v>29</v>
      </c>
      <c r="K3" s="11">
        <v>3.35</v>
      </c>
      <c r="L3" s="11">
        <v>3</v>
      </c>
      <c r="M3" s="11">
        <v>2.8</v>
      </c>
      <c r="N3" s="11">
        <v>0</v>
      </c>
      <c r="O3" s="11"/>
      <c r="P3" s="11">
        <v>16</v>
      </c>
      <c r="Q3" s="11">
        <v>4</v>
      </c>
      <c r="R3" s="11">
        <v>21</v>
      </c>
      <c r="S3" s="11">
        <v>19</v>
      </c>
      <c r="T3" s="11">
        <v>16</v>
      </c>
      <c r="U3" s="11"/>
      <c r="V3" s="11"/>
      <c r="W3" s="11"/>
      <c r="X3" s="11"/>
      <c r="Y3" s="11" t="s">
        <v>193</v>
      </c>
      <c r="Z3" s="11">
        <v>2013</v>
      </c>
      <c r="AA3" s="11" t="s">
        <v>194</v>
      </c>
    </row>
    <row r="4" spans="1:27">
      <c r="A4" s="11" t="s">
        <v>22</v>
      </c>
      <c r="B4" s="11" t="s">
        <v>102</v>
      </c>
      <c r="C4" s="11" t="s">
        <v>190</v>
      </c>
      <c r="D4" s="11">
        <v>3</v>
      </c>
      <c r="E4" s="11" t="str">
        <f t="shared" si="0"/>
        <v>Goodland 3</v>
      </c>
      <c r="F4" s="11" t="s">
        <v>44</v>
      </c>
      <c r="G4" s="11">
        <v>0</v>
      </c>
      <c r="H4" s="11">
        <v>0</v>
      </c>
      <c r="I4" s="11">
        <v>2013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 t="s">
        <v>195</v>
      </c>
      <c r="Z4" s="11">
        <v>2013</v>
      </c>
      <c r="AA4" s="11"/>
    </row>
    <row r="5" spans="1:27">
      <c r="A5" t="s">
        <v>22</v>
      </c>
      <c r="B5" t="s">
        <v>102</v>
      </c>
      <c r="C5" t="s">
        <v>196</v>
      </c>
      <c r="D5">
        <v>1</v>
      </c>
      <c r="E5" t="str">
        <f t="shared" si="0"/>
        <v>Honeycrisp 1</v>
      </c>
      <c r="F5" t="s">
        <v>44</v>
      </c>
      <c r="G5">
        <v>0</v>
      </c>
      <c r="H5">
        <v>0</v>
      </c>
      <c r="I5">
        <v>2013</v>
      </c>
      <c r="Y5" t="s">
        <v>197</v>
      </c>
      <c r="Z5" t="s">
        <v>198</v>
      </c>
      <c r="AA5" t="s">
        <v>117</v>
      </c>
    </row>
    <row r="6" spans="1:27">
      <c r="A6" t="s">
        <v>22</v>
      </c>
      <c r="B6" t="s">
        <v>102</v>
      </c>
      <c r="C6" t="s">
        <v>196</v>
      </c>
      <c r="D6">
        <v>2</v>
      </c>
      <c r="E6" t="str">
        <f t="shared" si="0"/>
        <v>Honeycrisp 2</v>
      </c>
      <c r="F6" t="s">
        <v>44</v>
      </c>
      <c r="G6">
        <v>0</v>
      </c>
      <c r="H6">
        <v>0</v>
      </c>
      <c r="I6">
        <v>2013</v>
      </c>
      <c r="Y6" t="s">
        <v>197</v>
      </c>
      <c r="Z6" t="s">
        <v>198</v>
      </c>
      <c r="AA6" t="s">
        <v>117</v>
      </c>
    </row>
    <row r="7" spans="1:27">
      <c r="A7" t="s">
        <v>22</v>
      </c>
      <c r="B7" t="s">
        <v>102</v>
      </c>
      <c r="C7" t="s">
        <v>196</v>
      </c>
      <c r="D7">
        <v>3</v>
      </c>
      <c r="E7" t="str">
        <f t="shared" si="0"/>
        <v>Honeycrisp 3</v>
      </c>
      <c r="F7" t="s">
        <v>44</v>
      </c>
      <c r="G7">
        <v>0</v>
      </c>
      <c r="H7">
        <v>0</v>
      </c>
      <c r="I7">
        <v>2013</v>
      </c>
      <c r="Y7" t="s">
        <v>197</v>
      </c>
      <c r="Z7" t="s">
        <v>199</v>
      </c>
      <c r="AA7" t="s">
        <v>117</v>
      </c>
    </row>
    <row r="8" spans="1:27">
      <c r="A8" s="11" t="s">
        <v>22</v>
      </c>
      <c r="B8" s="11" t="s">
        <v>102</v>
      </c>
      <c r="C8" s="11" t="s">
        <v>120</v>
      </c>
      <c r="D8" s="11">
        <v>1</v>
      </c>
      <c r="E8" s="11" t="str">
        <f>CONCATENATE(C8)</f>
        <v>Sweet 16 #1</v>
      </c>
      <c r="F8" s="11" t="s">
        <v>44</v>
      </c>
      <c r="G8" s="11">
        <v>1</v>
      </c>
      <c r="H8" s="11">
        <v>1</v>
      </c>
      <c r="I8" s="11">
        <v>2013</v>
      </c>
      <c r="J8" s="11">
        <v>14</v>
      </c>
      <c r="K8" s="11">
        <v>1.85</v>
      </c>
      <c r="L8" s="11">
        <v>0.8</v>
      </c>
      <c r="M8" s="11">
        <v>0.7</v>
      </c>
      <c r="N8" s="11">
        <v>7</v>
      </c>
      <c r="O8" s="11"/>
      <c r="P8" s="11">
        <v>5.5</v>
      </c>
      <c r="Q8" s="11">
        <v>4</v>
      </c>
      <c r="R8" s="11">
        <v>11</v>
      </c>
      <c r="S8" s="11">
        <v>7</v>
      </c>
      <c r="T8" s="11">
        <v>0</v>
      </c>
      <c r="U8" s="11"/>
      <c r="V8" s="11"/>
      <c r="W8" s="11"/>
      <c r="X8" s="11"/>
      <c r="Y8" s="11" t="s">
        <v>200</v>
      </c>
      <c r="Z8" s="11" t="s">
        <v>117</v>
      </c>
      <c r="AA8" s="11" t="s">
        <v>117</v>
      </c>
    </row>
    <row r="9" spans="1:27">
      <c r="A9" s="11" t="s">
        <v>22</v>
      </c>
      <c r="B9" s="11" t="s">
        <v>102</v>
      </c>
      <c r="C9" s="11" t="s">
        <v>122</v>
      </c>
      <c r="D9" s="11">
        <v>2</v>
      </c>
      <c r="E9" s="11" t="str">
        <f>CONCATENATE(C9)</f>
        <v>Sweet 16 #2</v>
      </c>
      <c r="F9" s="11" t="s">
        <v>44</v>
      </c>
      <c r="G9" s="11">
        <v>1</v>
      </c>
      <c r="H9" s="11">
        <v>1</v>
      </c>
      <c r="I9" s="11">
        <v>2013</v>
      </c>
      <c r="J9" s="11">
        <v>15</v>
      </c>
      <c r="K9" s="11">
        <v>2.4</v>
      </c>
      <c r="L9" s="11">
        <v>0.5</v>
      </c>
      <c r="M9" s="11">
        <v>0.7</v>
      </c>
      <c r="N9" s="11">
        <v>4</v>
      </c>
      <c r="O9" s="11"/>
      <c r="P9" s="11">
        <v>14</v>
      </c>
      <c r="Q9" s="11">
        <v>3</v>
      </c>
      <c r="R9" s="11">
        <v>4</v>
      </c>
      <c r="S9" s="11">
        <v>0</v>
      </c>
      <c r="T9" s="11">
        <v>0</v>
      </c>
      <c r="U9" s="11"/>
      <c r="V9" s="11"/>
      <c r="W9" s="11"/>
      <c r="X9" s="11"/>
      <c r="Y9" s="11" t="s">
        <v>201</v>
      </c>
      <c r="Z9" s="11">
        <v>2013</v>
      </c>
      <c r="AA9" s="11"/>
    </row>
    <row r="10" spans="1:27">
      <c r="A10" s="11" t="s">
        <v>22</v>
      </c>
      <c r="B10" s="11" t="s">
        <v>102</v>
      </c>
      <c r="C10" s="11" t="s">
        <v>124</v>
      </c>
      <c r="D10" s="11">
        <v>3</v>
      </c>
      <c r="E10" s="11" t="str">
        <f>CONCATENATE(C10)</f>
        <v>Sweet 16 #3</v>
      </c>
      <c r="F10" s="11" t="s">
        <v>44</v>
      </c>
      <c r="G10" s="11">
        <v>0</v>
      </c>
      <c r="H10" s="11">
        <v>0</v>
      </c>
      <c r="I10" s="11">
        <v>2013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 t="s">
        <v>201</v>
      </c>
      <c r="Z10" s="11">
        <v>2013</v>
      </c>
      <c r="AA10" s="11" t="s">
        <v>202</v>
      </c>
    </row>
    <row r="11" spans="1:27">
      <c r="A11" t="s">
        <v>22</v>
      </c>
      <c r="B11" t="s">
        <v>102</v>
      </c>
      <c r="C11" t="s">
        <v>203</v>
      </c>
      <c r="D11">
        <v>1</v>
      </c>
      <c r="E11" t="str">
        <f>CONCATENATE(C11," ",D11)</f>
        <v>Northern Lights 1</v>
      </c>
      <c r="F11" t="s">
        <v>44</v>
      </c>
      <c r="G11">
        <v>0</v>
      </c>
      <c r="H11">
        <v>0</v>
      </c>
      <c r="I11">
        <v>2013</v>
      </c>
      <c r="Y11" t="s">
        <v>146</v>
      </c>
    </row>
    <row r="12" spans="1:27">
      <c r="A12" t="s">
        <v>22</v>
      </c>
      <c r="B12" t="s">
        <v>102</v>
      </c>
      <c r="C12" t="s">
        <v>203</v>
      </c>
      <c r="D12">
        <v>2</v>
      </c>
      <c r="E12" t="str">
        <f>CONCATENATE(C12," ",D12)</f>
        <v>Northern Lights 2</v>
      </c>
      <c r="F12" t="s">
        <v>44</v>
      </c>
      <c r="G12">
        <v>0</v>
      </c>
      <c r="H12">
        <v>0</v>
      </c>
      <c r="I12">
        <v>2013</v>
      </c>
      <c r="Y12" t="s">
        <v>146</v>
      </c>
    </row>
    <row r="13" spans="1:27">
      <c r="A13" t="s">
        <v>22</v>
      </c>
      <c r="B13" t="s">
        <v>102</v>
      </c>
      <c r="C13" t="s">
        <v>203</v>
      </c>
      <c r="D13">
        <v>3</v>
      </c>
      <c r="E13" t="str">
        <f>CONCATENATE(C13," ",D13)</f>
        <v>Northern Lights 3</v>
      </c>
      <c r="F13" t="s">
        <v>44</v>
      </c>
      <c r="G13">
        <v>0</v>
      </c>
      <c r="H13">
        <v>0</v>
      </c>
      <c r="I13">
        <v>2013</v>
      </c>
      <c r="Y13" t="s">
        <v>146</v>
      </c>
    </row>
    <row r="14" spans="1:27">
      <c r="A14" s="11" t="s">
        <v>22</v>
      </c>
      <c r="B14" s="11" t="s">
        <v>102</v>
      </c>
      <c r="C14" s="11" t="s">
        <v>129</v>
      </c>
      <c r="D14" s="11">
        <v>1</v>
      </c>
      <c r="E14" s="11" t="str">
        <f t="shared" ref="E14:E19" si="1">CONCATENATE(C14)</f>
        <v>Zestar #1</v>
      </c>
      <c r="F14" s="11" t="s">
        <v>44</v>
      </c>
      <c r="G14" s="11">
        <v>0</v>
      </c>
      <c r="H14" s="11">
        <v>0</v>
      </c>
      <c r="I14" s="11">
        <v>2013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 t="s">
        <v>204</v>
      </c>
      <c r="Z14" s="11">
        <v>2013</v>
      </c>
      <c r="AA14" s="11" t="s">
        <v>205</v>
      </c>
    </row>
    <row r="15" spans="1:27">
      <c r="A15" s="11" t="s">
        <v>22</v>
      </c>
      <c r="B15" s="11" t="s">
        <v>102</v>
      </c>
      <c r="C15" s="11" t="s">
        <v>130</v>
      </c>
      <c r="D15" s="11">
        <v>2</v>
      </c>
      <c r="E15" s="11" t="str">
        <f t="shared" si="1"/>
        <v>Zestar #2</v>
      </c>
      <c r="F15" s="11" t="s">
        <v>44</v>
      </c>
      <c r="G15" s="11">
        <v>0</v>
      </c>
      <c r="H15" s="11">
        <v>0</v>
      </c>
      <c r="I15" s="11">
        <v>2013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v>2013</v>
      </c>
      <c r="AA15" s="11"/>
    </row>
    <row r="16" spans="1:27">
      <c r="A16" s="11" t="s">
        <v>22</v>
      </c>
      <c r="B16" s="11" t="s">
        <v>102</v>
      </c>
      <c r="C16" s="11" t="s">
        <v>131</v>
      </c>
      <c r="D16" s="11">
        <v>3</v>
      </c>
      <c r="E16" s="11" t="str">
        <f t="shared" si="1"/>
        <v>Zestar #3</v>
      </c>
      <c r="F16" s="11" t="s">
        <v>44</v>
      </c>
      <c r="G16" s="11">
        <v>0</v>
      </c>
      <c r="H16" s="11">
        <v>0</v>
      </c>
      <c r="I16" s="11">
        <v>2013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 t="s">
        <v>206</v>
      </c>
      <c r="Y16" s="11"/>
      <c r="Z16" s="11"/>
      <c r="AA16" s="11"/>
    </row>
    <row r="17" spans="1:27">
      <c r="A17" s="11" t="s">
        <v>22</v>
      </c>
      <c r="B17" s="11" t="s">
        <v>102</v>
      </c>
      <c r="C17" s="11" t="s">
        <v>207</v>
      </c>
      <c r="D17" s="11">
        <v>4</v>
      </c>
      <c r="E17" s="11" t="str">
        <f t="shared" si="1"/>
        <v>Zestar #4</v>
      </c>
      <c r="F17" s="11" t="s">
        <v>44</v>
      </c>
      <c r="G17" s="11">
        <v>0</v>
      </c>
      <c r="H17" s="11">
        <v>0</v>
      </c>
      <c r="I17" s="11">
        <v>2013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 t="s">
        <v>208</v>
      </c>
      <c r="Z17" s="11"/>
      <c r="AA17" s="11" t="s">
        <v>209</v>
      </c>
    </row>
    <row r="18" spans="1:27">
      <c r="A18" s="11" t="s">
        <v>22</v>
      </c>
      <c r="B18" s="11" t="s">
        <v>102</v>
      </c>
      <c r="C18" s="11" t="s">
        <v>210</v>
      </c>
      <c r="D18" s="11">
        <v>5</v>
      </c>
      <c r="E18" s="11" t="str">
        <f t="shared" si="1"/>
        <v xml:space="preserve">Zestar </v>
      </c>
      <c r="F18" s="11" t="s">
        <v>44</v>
      </c>
      <c r="G18" s="11">
        <v>0</v>
      </c>
      <c r="H18" s="11">
        <v>0</v>
      </c>
      <c r="I18" s="11">
        <v>2013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 t="s">
        <v>211</v>
      </c>
    </row>
    <row r="19" spans="1:27">
      <c r="A19" s="11" t="s">
        <v>22</v>
      </c>
      <c r="B19" s="11" t="s">
        <v>102</v>
      </c>
      <c r="C19" s="11" t="s">
        <v>212</v>
      </c>
      <c r="D19" s="11">
        <v>6</v>
      </c>
      <c r="E19" s="11" t="str">
        <f t="shared" si="1"/>
        <v>Zestar</v>
      </c>
      <c r="F19" s="11" t="s">
        <v>44</v>
      </c>
      <c r="G19" s="11">
        <v>0</v>
      </c>
      <c r="H19" s="11">
        <v>0</v>
      </c>
      <c r="I19" s="11">
        <v>2013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 t="s">
        <v>213</v>
      </c>
    </row>
    <row r="20" spans="1:27">
      <c r="A20" t="s">
        <v>22</v>
      </c>
      <c r="B20" t="s">
        <v>102</v>
      </c>
      <c r="C20" t="s">
        <v>214</v>
      </c>
      <c r="D20">
        <v>1</v>
      </c>
      <c r="E20" t="str">
        <f>CONCATENATE(C20," ",D20)</f>
        <v>Goodmac 1</v>
      </c>
      <c r="F20" t="s">
        <v>44</v>
      </c>
      <c r="G20">
        <v>0</v>
      </c>
      <c r="H20">
        <v>0</v>
      </c>
      <c r="I20">
        <v>2013</v>
      </c>
      <c r="Y20" t="s">
        <v>215</v>
      </c>
      <c r="Z20" t="s">
        <v>216</v>
      </c>
      <c r="AA20" t="s">
        <v>117</v>
      </c>
    </row>
    <row r="21" spans="1:27">
      <c r="A21" t="s">
        <v>22</v>
      </c>
      <c r="B21" t="s">
        <v>102</v>
      </c>
      <c r="C21" t="s">
        <v>214</v>
      </c>
      <c r="D21">
        <v>2</v>
      </c>
      <c r="E21" t="str">
        <f>CONCATENATE(C21," ",D21)</f>
        <v>Goodmac 2</v>
      </c>
      <c r="F21" t="s">
        <v>44</v>
      </c>
      <c r="G21">
        <v>0</v>
      </c>
      <c r="H21">
        <v>0</v>
      </c>
      <c r="I21">
        <v>2013</v>
      </c>
      <c r="Y21" t="s">
        <v>215</v>
      </c>
      <c r="Z21" t="s">
        <v>216</v>
      </c>
      <c r="AA21" t="s">
        <v>117</v>
      </c>
    </row>
    <row r="22" spans="1:27">
      <c r="A22" t="s">
        <v>22</v>
      </c>
      <c r="B22" t="s">
        <v>102</v>
      </c>
      <c r="C22" t="s">
        <v>214</v>
      </c>
      <c r="D22">
        <v>3</v>
      </c>
      <c r="E22" t="str">
        <f>CONCATENATE(C22," ",D22)</f>
        <v>Goodmac 3</v>
      </c>
      <c r="F22" t="s">
        <v>44</v>
      </c>
      <c r="G22">
        <v>0</v>
      </c>
      <c r="H22">
        <v>0</v>
      </c>
      <c r="I22">
        <v>2013</v>
      </c>
      <c r="Y22" t="s">
        <v>215</v>
      </c>
      <c r="Z22" t="s">
        <v>217</v>
      </c>
      <c r="AA22" t="s">
        <v>117</v>
      </c>
    </row>
    <row r="23" spans="1:27">
      <c r="A23" s="11" t="s">
        <v>22</v>
      </c>
      <c r="B23" s="11" t="s">
        <v>147</v>
      </c>
      <c r="C23" s="11" t="s">
        <v>218</v>
      </c>
      <c r="D23" s="11">
        <v>1</v>
      </c>
      <c r="E23" s="11" t="str">
        <f>CONCATENATE(C23)</f>
        <v>Cox Orange Pippin 1</v>
      </c>
      <c r="F23" s="11" t="s">
        <v>44</v>
      </c>
      <c r="G23" s="11">
        <v>0</v>
      </c>
      <c r="H23" s="11">
        <v>0</v>
      </c>
      <c r="I23" s="11">
        <v>2013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>
      <c r="A24" s="11" t="s">
        <v>22</v>
      </c>
      <c r="B24" s="11" t="s">
        <v>147</v>
      </c>
      <c r="C24" s="11" t="s">
        <v>219</v>
      </c>
      <c r="D24" s="11">
        <v>2</v>
      </c>
      <c r="E24" s="11" t="str">
        <f>CONCATENATE(C24)</f>
        <v>Cox Orange Pippin 2</v>
      </c>
      <c r="F24" s="11" t="s">
        <v>44</v>
      </c>
      <c r="G24" s="11">
        <v>0</v>
      </c>
      <c r="H24" s="11">
        <v>0</v>
      </c>
      <c r="I24" s="11">
        <v>2013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>
      <c r="A25" s="11" t="s">
        <v>22</v>
      </c>
      <c r="B25" s="11" t="s">
        <v>147</v>
      </c>
      <c r="C25" s="11" t="s">
        <v>148</v>
      </c>
      <c r="D25" s="11">
        <v>1</v>
      </c>
      <c r="E25" s="11" t="str">
        <f>CONCATENATE(C25)</f>
        <v>Parker</v>
      </c>
      <c r="F25" s="11" t="s">
        <v>44</v>
      </c>
      <c r="G25" s="11">
        <v>1</v>
      </c>
      <c r="H25" s="11">
        <v>1</v>
      </c>
      <c r="I25" s="11">
        <v>2013</v>
      </c>
      <c r="J25" s="11">
        <v>16</v>
      </c>
      <c r="K25" s="11">
        <v>3.4</v>
      </c>
      <c r="L25" s="11">
        <v>0.8</v>
      </c>
      <c r="M25" s="11">
        <v>1</v>
      </c>
      <c r="N25" s="11">
        <v>0</v>
      </c>
      <c r="O25" s="11"/>
      <c r="P25" s="11">
        <v>25</v>
      </c>
      <c r="Q25" s="11">
        <v>13</v>
      </c>
      <c r="R25" s="11">
        <v>13.5</v>
      </c>
      <c r="S25" s="11">
        <v>14</v>
      </c>
      <c r="T25" s="11">
        <v>34</v>
      </c>
      <c r="U25" s="11">
        <f>AVERAGE(P25:T25)</f>
        <v>19.899999999999999</v>
      </c>
      <c r="V25" s="11"/>
      <c r="W25" s="11"/>
      <c r="X25" s="11"/>
      <c r="Y25" s="11" t="s">
        <v>220</v>
      </c>
      <c r="Z25" s="11" t="s">
        <v>117</v>
      </c>
      <c r="AA25" s="11" t="s">
        <v>221</v>
      </c>
    </row>
    <row r="26" spans="1:27">
      <c r="A26" s="11" t="s">
        <v>22</v>
      </c>
      <c r="B26" s="11" t="s">
        <v>147</v>
      </c>
      <c r="C26" s="11" t="s">
        <v>151</v>
      </c>
      <c r="D26" s="11">
        <v>2</v>
      </c>
      <c r="E26" s="11" t="str">
        <f>CONCATENATE(C26," ",D26)</f>
        <v>Parker #2 2</v>
      </c>
      <c r="F26" s="11" t="s">
        <v>44</v>
      </c>
      <c r="G26" s="11">
        <v>0</v>
      </c>
      <c r="H26" s="11">
        <v>0</v>
      </c>
      <c r="I26" s="11">
        <v>2013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 t="s">
        <v>220</v>
      </c>
      <c r="Z26" s="11">
        <v>41768</v>
      </c>
      <c r="AA26" s="11" t="s">
        <v>222</v>
      </c>
    </row>
    <row r="27" spans="1:27">
      <c r="A27" s="11" t="s">
        <v>22</v>
      </c>
      <c r="B27" s="11" t="s">
        <v>147</v>
      </c>
      <c r="C27" s="11" t="s">
        <v>153</v>
      </c>
      <c r="D27" s="11">
        <v>3</v>
      </c>
      <c r="E27" s="11" t="str">
        <f>CONCATENATE(C27," ",D27)</f>
        <v>Parker #3 3</v>
      </c>
      <c r="F27" s="11" t="s">
        <v>44</v>
      </c>
      <c r="G27" s="11">
        <v>0</v>
      </c>
      <c r="H27" s="11">
        <v>0</v>
      </c>
      <c r="I27" s="11">
        <v>2013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 t="s">
        <v>223</v>
      </c>
      <c r="Z27" s="11"/>
      <c r="AA27" s="11" t="s">
        <v>224</v>
      </c>
    </row>
    <row r="28" spans="1:27">
      <c r="A28" t="s">
        <v>22</v>
      </c>
      <c r="B28" t="s">
        <v>147</v>
      </c>
      <c r="C28" t="s">
        <v>225</v>
      </c>
      <c r="D28">
        <v>4</v>
      </c>
      <c r="E28" t="str">
        <f>CONCATENATE(C28," ",D28)</f>
        <v>Golden Spice 4</v>
      </c>
      <c r="F28" t="s">
        <v>44</v>
      </c>
      <c r="G28">
        <v>0</v>
      </c>
      <c r="H28">
        <v>0</v>
      </c>
      <c r="I28">
        <v>2013</v>
      </c>
      <c r="Z28">
        <v>2013</v>
      </c>
      <c r="AA28" t="s">
        <v>226</v>
      </c>
    </row>
    <row r="29" spans="1:27">
      <c r="A29" t="s">
        <v>22</v>
      </c>
      <c r="B29" t="s">
        <v>147</v>
      </c>
      <c r="C29" t="s">
        <v>154</v>
      </c>
      <c r="D29">
        <v>1</v>
      </c>
      <c r="E29" t="str">
        <f>CONCATENATE(C29)</f>
        <v>Golden Spice #1</v>
      </c>
      <c r="F29" t="s">
        <v>44</v>
      </c>
      <c r="G29">
        <v>1</v>
      </c>
      <c r="H29">
        <v>1</v>
      </c>
      <c r="I29">
        <v>2013</v>
      </c>
      <c r="J29">
        <v>22</v>
      </c>
      <c r="K29">
        <v>2.2999999999999998</v>
      </c>
      <c r="L29">
        <v>1.5</v>
      </c>
      <c r="M29">
        <v>1.9</v>
      </c>
      <c r="N29">
        <v>5</v>
      </c>
      <c r="P29">
        <v>20.3</v>
      </c>
      <c r="Q29">
        <v>25</v>
      </c>
      <c r="R29">
        <v>10</v>
      </c>
      <c r="S29">
        <v>15</v>
      </c>
      <c r="T29">
        <v>8.5</v>
      </c>
      <c r="Z29">
        <v>2013</v>
      </c>
      <c r="AA29" t="s">
        <v>7</v>
      </c>
    </row>
    <row r="30" spans="1:27">
      <c r="A30" t="s">
        <v>22</v>
      </c>
      <c r="B30" t="s">
        <v>147</v>
      </c>
      <c r="C30" t="s">
        <v>155</v>
      </c>
      <c r="D30">
        <v>2</v>
      </c>
      <c r="E30" t="str">
        <f>CONCATENATE(C30)</f>
        <v>Golden Spice #2</v>
      </c>
      <c r="F30" t="s">
        <v>44</v>
      </c>
      <c r="G30">
        <v>1</v>
      </c>
      <c r="H30">
        <v>1</v>
      </c>
      <c r="I30">
        <v>2013</v>
      </c>
      <c r="J30">
        <v>26</v>
      </c>
      <c r="K30">
        <v>3.1</v>
      </c>
      <c r="L30">
        <v>2.6</v>
      </c>
      <c r="M30">
        <v>3</v>
      </c>
      <c r="N30">
        <v>0</v>
      </c>
      <c r="P30">
        <v>20</v>
      </c>
      <c r="Q30">
        <v>7</v>
      </c>
      <c r="R30">
        <v>11.5</v>
      </c>
      <c r="S30">
        <v>11</v>
      </c>
      <c r="T30">
        <v>14</v>
      </c>
      <c r="U30">
        <f>AVERAGE(P29:T30)</f>
        <v>14.23</v>
      </c>
      <c r="Y30" t="s">
        <v>227</v>
      </c>
      <c r="Z30">
        <v>2013</v>
      </c>
      <c r="AA30" t="s">
        <v>7</v>
      </c>
    </row>
    <row r="31" spans="1:27">
      <c r="A31" t="s">
        <v>22</v>
      </c>
      <c r="B31" t="s">
        <v>147</v>
      </c>
      <c r="C31" t="s">
        <v>156</v>
      </c>
      <c r="D31">
        <v>3</v>
      </c>
      <c r="E31" t="str">
        <f>CONCATENATE(C31)</f>
        <v>Golden Spice #3</v>
      </c>
      <c r="F31" t="s">
        <v>44</v>
      </c>
      <c r="G31">
        <v>0</v>
      </c>
      <c r="H31">
        <v>0</v>
      </c>
      <c r="I31">
        <v>2013</v>
      </c>
      <c r="AA31" t="s">
        <v>7</v>
      </c>
    </row>
    <row r="32" spans="1:27">
      <c r="A32" s="11" t="s">
        <v>22</v>
      </c>
      <c r="B32" s="11" t="s">
        <v>147</v>
      </c>
      <c r="C32" s="11" t="s">
        <v>157</v>
      </c>
      <c r="D32" s="11">
        <v>1</v>
      </c>
      <c r="E32" s="11" t="str">
        <f>CONCATENATE(C32," ",D32)</f>
        <v>Patten 1</v>
      </c>
      <c r="F32" s="11" t="s">
        <v>44</v>
      </c>
      <c r="G32" s="11">
        <v>0</v>
      </c>
      <c r="H32" s="11">
        <v>0</v>
      </c>
      <c r="I32" s="11">
        <v>2013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 t="s">
        <v>228</v>
      </c>
      <c r="Z32" s="11"/>
      <c r="AA32" s="11" t="s">
        <v>229</v>
      </c>
    </row>
    <row r="33" spans="1:27">
      <c r="A33" s="11" t="s">
        <v>22</v>
      </c>
      <c r="B33" s="11" t="s">
        <v>147</v>
      </c>
      <c r="C33" s="11" t="s">
        <v>157</v>
      </c>
      <c r="D33" s="11">
        <v>2</v>
      </c>
      <c r="E33" s="11" t="str">
        <f>CONCATENATE(C33," ",D33)</f>
        <v>Patten 2</v>
      </c>
      <c r="F33" s="11" t="s">
        <v>44</v>
      </c>
      <c r="G33" s="11">
        <v>0</v>
      </c>
      <c r="H33" s="11">
        <v>0</v>
      </c>
      <c r="I33" s="11">
        <v>2013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 t="s">
        <v>228</v>
      </c>
      <c r="Z33" s="11">
        <v>41768</v>
      </c>
      <c r="AA33" s="11" t="s">
        <v>230</v>
      </c>
    </row>
    <row r="34" spans="1:27">
      <c r="A34" s="11" t="s">
        <v>22</v>
      </c>
      <c r="B34" s="11" t="s">
        <v>147</v>
      </c>
      <c r="C34" s="11" t="s">
        <v>157</v>
      </c>
      <c r="D34" s="11">
        <v>3</v>
      </c>
      <c r="E34" s="11" t="str">
        <f>CONCATENATE(C34," ",D34)</f>
        <v>Patten 3</v>
      </c>
      <c r="F34" s="11" t="s">
        <v>44</v>
      </c>
      <c r="G34" s="11">
        <v>0</v>
      </c>
      <c r="H34" s="11">
        <v>0</v>
      </c>
      <c r="I34" s="11">
        <v>2013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 t="s">
        <v>146</v>
      </c>
      <c r="Z34" s="11" t="s">
        <v>117</v>
      </c>
      <c r="AA34" s="11" t="s">
        <v>178</v>
      </c>
    </row>
    <row r="35" spans="1:27" s="1" customFormat="1">
      <c r="A35" s="1" t="s">
        <v>22</v>
      </c>
      <c r="B35" s="1" t="s">
        <v>147</v>
      </c>
      <c r="C35" s="1" t="s">
        <v>160</v>
      </c>
      <c r="D35" s="1">
        <v>1</v>
      </c>
      <c r="E35" s="1" t="str">
        <f>CONCATENATE(C35)</f>
        <v>Luscious #1</v>
      </c>
      <c r="F35" s="1" t="s">
        <v>44</v>
      </c>
      <c r="G35" s="1">
        <v>1</v>
      </c>
      <c r="H35" s="1">
        <v>0</v>
      </c>
      <c r="I35" s="1">
        <v>2014</v>
      </c>
      <c r="J35" s="1">
        <v>27.5</v>
      </c>
      <c r="K35" s="1">
        <v>3.8</v>
      </c>
      <c r="L35" s="1">
        <v>3</v>
      </c>
      <c r="M35" s="1">
        <v>2.8</v>
      </c>
      <c r="N35" s="1" t="s">
        <v>231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Y35" s="1" t="s">
        <v>146</v>
      </c>
      <c r="Z35" s="1">
        <v>2014</v>
      </c>
      <c r="AA35" s="1" t="s">
        <v>232</v>
      </c>
    </row>
    <row r="36" spans="1:27">
      <c r="A36" t="s">
        <v>22</v>
      </c>
      <c r="B36" t="s">
        <v>147</v>
      </c>
      <c r="C36" t="s">
        <v>163</v>
      </c>
      <c r="D36">
        <v>2</v>
      </c>
      <c r="E36" t="str">
        <f>CONCATENATE(C36)</f>
        <v>Luscious #2</v>
      </c>
      <c r="F36" t="s">
        <v>44</v>
      </c>
      <c r="G36">
        <v>0</v>
      </c>
      <c r="H36">
        <v>0</v>
      </c>
      <c r="I36">
        <v>2013</v>
      </c>
      <c r="Y36" t="s">
        <v>146</v>
      </c>
      <c r="Z36">
        <v>2014</v>
      </c>
      <c r="AA36" t="s">
        <v>7</v>
      </c>
    </row>
    <row r="37" spans="1:27" s="1" customFormat="1">
      <c r="A37" s="1" t="s">
        <v>22</v>
      </c>
      <c r="B37" s="1" t="s">
        <v>147</v>
      </c>
      <c r="C37" s="1" t="s">
        <v>164</v>
      </c>
      <c r="D37" s="1">
        <v>3</v>
      </c>
      <c r="E37" s="1" t="str">
        <f>CONCATENATE(C37)</f>
        <v>Luscious #3</v>
      </c>
      <c r="F37" s="1" t="s">
        <v>44</v>
      </c>
      <c r="G37" s="1">
        <v>1</v>
      </c>
      <c r="H37" s="1">
        <v>0</v>
      </c>
      <c r="I37" s="1">
        <v>2014</v>
      </c>
      <c r="J37" s="1">
        <v>30</v>
      </c>
      <c r="K37" s="1">
        <v>3.7</v>
      </c>
      <c r="L37" s="1">
        <v>2.8</v>
      </c>
      <c r="M37" s="1">
        <v>3.1</v>
      </c>
      <c r="N37" s="1" t="s">
        <v>231</v>
      </c>
      <c r="P37" s="1">
        <v>7</v>
      </c>
      <c r="Q37" s="1">
        <v>9</v>
      </c>
      <c r="R37" s="1">
        <v>6</v>
      </c>
      <c r="S37" s="1">
        <v>7</v>
      </c>
      <c r="T37" s="1">
        <v>5</v>
      </c>
      <c r="U37" s="1">
        <f>AVERAGE(P37:T37)</f>
        <v>6.8</v>
      </c>
      <c r="Y37" s="1" t="s">
        <v>146</v>
      </c>
      <c r="AA37" s="1" t="s">
        <v>233</v>
      </c>
    </row>
    <row r="38" spans="1:27">
      <c r="A38" s="11" t="s">
        <v>22</v>
      </c>
      <c r="B38" s="11" t="s">
        <v>147</v>
      </c>
      <c r="C38" s="11" t="s">
        <v>234</v>
      </c>
      <c r="D38" s="11">
        <v>1</v>
      </c>
      <c r="E38" s="11" t="str">
        <f t="shared" ref="E38:E52" si="2">CONCATENATE(C38," ",D38)</f>
        <v>Pioneer  1</v>
      </c>
      <c r="F38" s="11" t="s">
        <v>44</v>
      </c>
      <c r="G38" s="11">
        <v>0</v>
      </c>
      <c r="H38" s="11">
        <v>0</v>
      </c>
      <c r="I38" s="11">
        <v>2013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 t="s">
        <v>235</v>
      </c>
      <c r="Y38" s="11" t="s">
        <v>236</v>
      </c>
      <c r="Z38" s="11"/>
      <c r="AA38" s="11"/>
    </row>
    <row r="39" spans="1:27">
      <c r="A39" s="11" t="s">
        <v>22</v>
      </c>
      <c r="B39" s="11" t="s">
        <v>147</v>
      </c>
      <c r="C39" s="11" t="s">
        <v>234</v>
      </c>
      <c r="D39" s="11">
        <v>2</v>
      </c>
      <c r="E39" s="11" t="str">
        <f t="shared" si="2"/>
        <v>Pioneer  2</v>
      </c>
      <c r="F39" s="11" t="s">
        <v>44</v>
      </c>
      <c r="G39" s="11">
        <v>0</v>
      </c>
      <c r="H39" s="11">
        <v>0</v>
      </c>
      <c r="I39" s="11">
        <v>2013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>
      <c r="A40" s="11" t="s">
        <v>22</v>
      </c>
      <c r="B40" s="11" t="s">
        <v>147</v>
      </c>
      <c r="C40" s="11" t="s">
        <v>234</v>
      </c>
      <c r="D40" s="11">
        <v>3</v>
      </c>
      <c r="E40" s="11" t="str">
        <f t="shared" si="2"/>
        <v>Pioneer  3</v>
      </c>
      <c r="F40" s="11" t="s">
        <v>44</v>
      </c>
      <c r="G40" s="11">
        <v>0</v>
      </c>
      <c r="H40" s="11">
        <v>0</v>
      </c>
      <c r="I40" s="11">
        <v>2013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1" customFormat="1">
      <c r="A41" s="1" t="s">
        <v>22</v>
      </c>
      <c r="B41" s="1" t="s">
        <v>147</v>
      </c>
      <c r="C41" s="1" t="s">
        <v>237</v>
      </c>
      <c r="D41" s="1">
        <v>1</v>
      </c>
      <c r="E41" s="1" t="str">
        <f t="shared" si="2"/>
        <v>Ure 1</v>
      </c>
      <c r="F41" s="1" t="s">
        <v>44</v>
      </c>
      <c r="G41" s="1">
        <v>1</v>
      </c>
      <c r="H41" s="1">
        <v>0</v>
      </c>
      <c r="I41" s="1">
        <v>2014</v>
      </c>
      <c r="J41" s="1">
        <v>11</v>
      </c>
      <c r="K41" s="1">
        <v>2.5</v>
      </c>
      <c r="L41" s="1">
        <v>0.8</v>
      </c>
      <c r="M41" s="1">
        <v>1.2</v>
      </c>
      <c r="N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Y41" s="1" t="s">
        <v>238</v>
      </c>
      <c r="Z41" s="1" t="s">
        <v>117</v>
      </c>
      <c r="AA41" s="1" t="s">
        <v>239</v>
      </c>
    </row>
    <row r="42" spans="1:27" s="1" customFormat="1">
      <c r="A42" s="1" t="s">
        <v>22</v>
      </c>
      <c r="B42" s="1" t="s">
        <v>147</v>
      </c>
      <c r="C42" s="1" t="s">
        <v>237</v>
      </c>
      <c r="D42" s="1">
        <v>2</v>
      </c>
      <c r="E42" s="1" t="str">
        <f t="shared" si="2"/>
        <v>Ure 2</v>
      </c>
      <c r="F42" s="1" t="s">
        <v>44</v>
      </c>
      <c r="G42" s="1">
        <v>1</v>
      </c>
      <c r="H42" s="1">
        <v>0</v>
      </c>
      <c r="I42" s="1">
        <v>2014</v>
      </c>
      <c r="J42" s="1">
        <v>15</v>
      </c>
      <c r="K42" s="1">
        <v>2.4</v>
      </c>
      <c r="L42" s="1">
        <v>2.5</v>
      </c>
      <c r="M42" s="1">
        <v>2.4</v>
      </c>
      <c r="N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Y42" s="1" t="s">
        <v>240</v>
      </c>
      <c r="Z42" s="1">
        <v>2014</v>
      </c>
      <c r="AA42" s="1" t="s">
        <v>7</v>
      </c>
    </row>
    <row r="43" spans="1:27">
      <c r="A43" t="s">
        <v>22</v>
      </c>
      <c r="B43" t="s">
        <v>147</v>
      </c>
      <c r="C43" t="s">
        <v>237</v>
      </c>
      <c r="D43">
        <v>3</v>
      </c>
      <c r="E43" t="str">
        <f t="shared" si="2"/>
        <v>Ure 3</v>
      </c>
      <c r="F43" t="s">
        <v>44</v>
      </c>
      <c r="G43">
        <v>0</v>
      </c>
      <c r="H43">
        <v>0</v>
      </c>
      <c r="I43">
        <v>2013</v>
      </c>
      <c r="Y43" t="s">
        <v>240</v>
      </c>
      <c r="Z43">
        <v>2014</v>
      </c>
      <c r="AA43" t="s">
        <v>7</v>
      </c>
    </row>
    <row r="44" spans="1:27">
      <c r="A44" s="11" t="s">
        <v>22</v>
      </c>
      <c r="B44" s="11" t="s">
        <v>241</v>
      </c>
      <c r="C44" s="11" t="s">
        <v>242</v>
      </c>
      <c r="D44" s="11">
        <v>1</v>
      </c>
      <c r="E44" s="11" t="str">
        <f t="shared" si="2"/>
        <v>Mount Royal 1</v>
      </c>
      <c r="F44" s="11" t="s">
        <v>44</v>
      </c>
      <c r="G44" s="11">
        <v>1</v>
      </c>
      <c r="H44" s="11">
        <v>1</v>
      </c>
      <c r="I44" s="11">
        <v>2013</v>
      </c>
      <c r="J44" s="11">
        <v>34</v>
      </c>
      <c r="K44" s="11">
        <v>3.2</v>
      </c>
      <c r="L44" s="11">
        <v>2.7</v>
      </c>
      <c r="M44" s="11">
        <v>2.8</v>
      </c>
      <c r="N44" s="11">
        <v>12</v>
      </c>
      <c r="O44" s="11"/>
      <c r="P44" s="11">
        <v>17</v>
      </c>
      <c r="Q44" s="11">
        <v>14.5</v>
      </c>
      <c r="R44" s="11">
        <v>15</v>
      </c>
      <c r="S44" s="11">
        <v>14</v>
      </c>
      <c r="T44" s="11">
        <v>18</v>
      </c>
      <c r="U44" s="11"/>
      <c r="V44" s="11"/>
      <c r="W44" s="11"/>
      <c r="X44" s="11"/>
      <c r="Y44" s="11" t="s">
        <v>243</v>
      </c>
      <c r="Z44" s="11" t="s">
        <v>244</v>
      </c>
      <c r="AA44" s="11" t="s">
        <v>245</v>
      </c>
    </row>
    <row r="45" spans="1:27">
      <c r="A45" s="11" t="s">
        <v>22</v>
      </c>
      <c r="B45" s="11" t="s">
        <v>241</v>
      </c>
      <c r="C45" s="11" t="s">
        <v>242</v>
      </c>
      <c r="D45" s="11">
        <v>2</v>
      </c>
      <c r="E45" s="11" t="str">
        <f t="shared" si="2"/>
        <v>Mount Royal 2</v>
      </c>
      <c r="F45" s="11" t="s">
        <v>44</v>
      </c>
      <c r="G45" s="11">
        <v>1</v>
      </c>
      <c r="H45" s="11">
        <v>1</v>
      </c>
      <c r="I45" s="11">
        <v>2013</v>
      </c>
      <c r="J45" s="11">
        <v>39</v>
      </c>
      <c r="K45" s="11">
        <v>4</v>
      </c>
      <c r="L45" s="11">
        <v>3</v>
      </c>
      <c r="M45" s="11">
        <v>3.2</v>
      </c>
      <c r="N45" s="11" t="s">
        <v>231</v>
      </c>
      <c r="O45" s="11"/>
      <c r="P45" s="11">
        <v>15.5</v>
      </c>
      <c r="Q45" s="11">
        <v>68.5</v>
      </c>
      <c r="R45" s="11">
        <v>15.5</v>
      </c>
      <c r="S45" s="11">
        <v>13</v>
      </c>
      <c r="T45" s="11">
        <v>5.5</v>
      </c>
      <c r="U45" s="11">
        <f>AVERAGE(P44:T45)</f>
        <v>19.649999999999999</v>
      </c>
      <c r="V45" s="11"/>
      <c r="W45" s="11"/>
      <c r="X45" s="11"/>
      <c r="Y45" s="11" t="s">
        <v>146</v>
      </c>
      <c r="Z45" s="11">
        <v>41768</v>
      </c>
      <c r="AA45" s="11"/>
    </row>
    <row r="46" spans="1:27">
      <c r="A46" s="11" t="s">
        <v>22</v>
      </c>
      <c r="B46" s="11" t="s">
        <v>241</v>
      </c>
      <c r="C46" s="11" t="s">
        <v>242</v>
      </c>
      <c r="D46" s="11">
        <v>3</v>
      </c>
      <c r="E46" s="11" t="str">
        <f t="shared" si="2"/>
        <v>Mount Royal 3</v>
      </c>
      <c r="F46" s="11" t="s">
        <v>44</v>
      </c>
      <c r="G46" s="11">
        <v>0</v>
      </c>
      <c r="H46" s="11">
        <v>0</v>
      </c>
      <c r="I46" s="11">
        <v>2013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 t="s">
        <v>105</v>
      </c>
      <c r="Z46" s="11">
        <v>2013</v>
      </c>
      <c r="AA46" s="11" t="s">
        <v>117</v>
      </c>
    </row>
    <row r="47" spans="1:27">
      <c r="A47" t="s">
        <v>22</v>
      </c>
      <c r="B47" t="s">
        <v>241</v>
      </c>
      <c r="C47" t="s">
        <v>246</v>
      </c>
      <c r="D47">
        <v>1</v>
      </c>
      <c r="E47" t="str">
        <f t="shared" si="2"/>
        <v>Toka 1</v>
      </c>
      <c r="F47" t="s">
        <v>44</v>
      </c>
      <c r="G47">
        <v>0</v>
      </c>
      <c r="H47">
        <v>0</v>
      </c>
      <c r="I47">
        <v>2013</v>
      </c>
      <c r="Y47" t="s">
        <v>247</v>
      </c>
      <c r="Z47" t="s">
        <v>248</v>
      </c>
      <c r="AA47" t="s">
        <v>249</v>
      </c>
    </row>
    <row r="48" spans="1:27">
      <c r="A48" t="s">
        <v>22</v>
      </c>
      <c r="B48" t="s">
        <v>241</v>
      </c>
      <c r="C48" t="s">
        <v>246</v>
      </c>
      <c r="D48">
        <v>2</v>
      </c>
      <c r="E48" t="str">
        <f t="shared" si="2"/>
        <v>Toka 2</v>
      </c>
      <c r="F48" t="s">
        <v>44</v>
      </c>
      <c r="G48">
        <v>0</v>
      </c>
      <c r="H48">
        <v>0</v>
      </c>
      <c r="I48">
        <v>2013</v>
      </c>
      <c r="Y48" t="s">
        <v>146</v>
      </c>
      <c r="Z48">
        <v>2014</v>
      </c>
      <c r="AA48" t="s">
        <v>249</v>
      </c>
    </row>
    <row r="49" spans="1:26">
      <c r="A49" t="s">
        <v>22</v>
      </c>
      <c r="B49" t="s">
        <v>241</v>
      </c>
      <c r="C49" t="s">
        <v>246</v>
      </c>
      <c r="D49">
        <v>3</v>
      </c>
      <c r="E49" t="str">
        <f t="shared" si="2"/>
        <v>Toka 3</v>
      </c>
      <c r="F49" t="s">
        <v>44</v>
      </c>
      <c r="G49">
        <v>0</v>
      </c>
      <c r="H49">
        <v>0</v>
      </c>
      <c r="I49">
        <v>2013</v>
      </c>
      <c r="Y49" t="s">
        <v>146</v>
      </c>
      <c r="Z49">
        <v>2014</v>
      </c>
    </row>
    <row r="50" spans="1:26" s="1" customFormat="1">
      <c r="A50" s="1" t="s">
        <v>22</v>
      </c>
      <c r="B50" s="1" t="s">
        <v>241</v>
      </c>
      <c r="C50" s="1" t="s">
        <v>186</v>
      </c>
      <c r="D50" s="1">
        <v>1</v>
      </c>
      <c r="E50" s="1" t="str">
        <f t="shared" si="2"/>
        <v>Pipestone 1</v>
      </c>
      <c r="F50" s="1" t="s">
        <v>44</v>
      </c>
      <c r="G50" s="1">
        <v>1</v>
      </c>
      <c r="H50" s="1">
        <v>0</v>
      </c>
      <c r="I50" s="1">
        <v>2014</v>
      </c>
      <c r="J50" s="1">
        <v>21</v>
      </c>
      <c r="K50" s="1">
        <v>2.35</v>
      </c>
      <c r="L50" s="1">
        <v>2.7</v>
      </c>
      <c r="M50" s="1">
        <v>2.7</v>
      </c>
      <c r="N50" s="1">
        <v>1</v>
      </c>
      <c r="P50" s="1">
        <v>4</v>
      </c>
      <c r="Q50" s="1">
        <v>3</v>
      </c>
      <c r="R50" s="1">
        <v>4</v>
      </c>
      <c r="S50" s="1">
        <v>8</v>
      </c>
      <c r="T50" s="1">
        <v>9</v>
      </c>
      <c r="Y50" s="1" t="s">
        <v>146</v>
      </c>
      <c r="Z50" s="1">
        <v>2014</v>
      </c>
    </row>
    <row r="51" spans="1:26" s="1" customFormat="1">
      <c r="A51" s="1" t="s">
        <v>22</v>
      </c>
      <c r="B51" s="1" t="s">
        <v>241</v>
      </c>
      <c r="C51" s="1" t="s">
        <v>186</v>
      </c>
      <c r="D51" s="1">
        <v>2</v>
      </c>
      <c r="E51" s="1" t="str">
        <f t="shared" si="2"/>
        <v>Pipestone 2</v>
      </c>
      <c r="F51" s="1" t="s">
        <v>44</v>
      </c>
      <c r="G51" s="1">
        <v>1</v>
      </c>
      <c r="H51" s="1">
        <v>0</v>
      </c>
      <c r="I51" s="1">
        <v>2014</v>
      </c>
      <c r="J51" s="1">
        <v>21</v>
      </c>
      <c r="K51" s="1">
        <v>2.4</v>
      </c>
      <c r="L51" s="1">
        <v>2.7</v>
      </c>
      <c r="M51" s="1">
        <v>2.7</v>
      </c>
      <c r="N51" s="1">
        <v>4</v>
      </c>
      <c r="P51" s="1">
        <v>5</v>
      </c>
      <c r="Q51" s="1">
        <v>5</v>
      </c>
      <c r="R51" s="1">
        <v>6</v>
      </c>
      <c r="S51" s="1">
        <v>0</v>
      </c>
      <c r="T51" s="1">
        <v>0</v>
      </c>
      <c r="Y51" s="1" t="s">
        <v>146</v>
      </c>
      <c r="Z51" s="1">
        <v>2014</v>
      </c>
    </row>
    <row r="52" spans="1:26" s="1" customFormat="1">
      <c r="A52" s="1" t="s">
        <v>22</v>
      </c>
      <c r="B52" s="1" t="s">
        <v>241</v>
      </c>
      <c r="C52" s="1" t="s">
        <v>186</v>
      </c>
      <c r="D52" s="1">
        <v>3</v>
      </c>
      <c r="E52" s="1" t="str">
        <f t="shared" si="2"/>
        <v>Pipestone 3</v>
      </c>
      <c r="F52" s="1" t="s">
        <v>44</v>
      </c>
      <c r="G52" s="1">
        <v>1</v>
      </c>
      <c r="H52" s="1">
        <v>0</v>
      </c>
      <c r="I52" s="1">
        <v>2014</v>
      </c>
      <c r="J52" s="1">
        <v>26.5</v>
      </c>
      <c r="K52" s="1">
        <v>2.65</v>
      </c>
      <c r="L52" s="1">
        <v>2.6</v>
      </c>
      <c r="M52" s="1">
        <v>2.6</v>
      </c>
      <c r="N52" s="1">
        <v>3</v>
      </c>
      <c r="P52" s="1">
        <v>16</v>
      </c>
      <c r="Q52" s="1">
        <v>13</v>
      </c>
      <c r="R52" s="1">
        <v>14</v>
      </c>
      <c r="S52" s="1">
        <v>28</v>
      </c>
      <c r="T52" s="1">
        <v>13</v>
      </c>
      <c r="U52" s="1">
        <f>AVERAGE(P50:T52)</f>
        <v>8.5333333333333332</v>
      </c>
      <c r="Y52" s="1" t="s">
        <v>146</v>
      </c>
      <c r="Z52" s="1">
        <v>2014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B3838"/>
  </sheetPr>
  <dimension ref="A1:O24"/>
  <sheetViews>
    <sheetView zoomScaleNormal="100" workbookViewId="0">
      <selection activeCell="L20" sqref="L20"/>
    </sheetView>
  </sheetViews>
  <sheetFormatPr baseColWidth="10" defaultColWidth="8.83203125" defaultRowHeight="15"/>
  <cols>
    <col min="1" max="7" width="15.83203125" customWidth="1"/>
    <col min="8" max="1024" width="8.6640625" customWidth="1"/>
  </cols>
  <sheetData>
    <row r="1" spans="1:15" ht="16">
      <c r="A1" s="7" t="s">
        <v>1269</v>
      </c>
      <c r="B1" s="6"/>
      <c r="C1" s="6"/>
      <c r="D1" s="6"/>
      <c r="E1" s="6"/>
      <c r="F1" s="6"/>
      <c r="G1" s="6"/>
    </row>
    <row r="2" spans="1:15">
      <c r="A2" s="15" t="s">
        <v>250</v>
      </c>
      <c r="B2" s="6"/>
      <c r="C2" s="6"/>
      <c r="D2" s="6"/>
      <c r="E2" s="6"/>
      <c r="F2" s="6"/>
      <c r="G2" s="6"/>
    </row>
    <row r="3" spans="1:15">
      <c r="A3" s="15"/>
      <c r="B3" s="6"/>
      <c r="C3" s="6"/>
      <c r="D3" s="6"/>
      <c r="E3" s="6"/>
      <c r="F3" s="6"/>
      <c r="G3" s="6"/>
    </row>
    <row r="4" spans="1:15">
      <c r="A4" s="209" t="s">
        <v>1266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209" t="s">
        <v>1267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 t="s">
        <v>1263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6" t="s">
        <v>1268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6"/>
      <c r="B8" s="6"/>
      <c r="C8" s="6"/>
      <c r="D8" s="6"/>
      <c r="E8" s="6"/>
      <c r="F8" s="6"/>
      <c r="G8" s="6"/>
    </row>
    <row r="9" spans="1:15" ht="17" thickBot="1">
      <c r="A9" s="16"/>
      <c r="B9" s="16"/>
      <c r="C9" s="17"/>
      <c r="D9" s="8" t="s">
        <v>267</v>
      </c>
      <c r="E9" s="16"/>
      <c r="F9" s="16"/>
      <c r="G9" s="16"/>
    </row>
    <row r="10" spans="1:15" ht="43" thickBot="1">
      <c r="A10" s="210" t="s">
        <v>899</v>
      </c>
      <c r="B10" s="210" t="s">
        <v>915</v>
      </c>
      <c r="C10" s="210" t="s">
        <v>916</v>
      </c>
      <c r="D10" s="210" t="s">
        <v>892</v>
      </c>
      <c r="E10" s="210" t="s">
        <v>893</v>
      </c>
      <c r="F10" s="210" t="s">
        <v>917</v>
      </c>
      <c r="G10" s="210" t="s">
        <v>918</v>
      </c>
    </row>
    <row r="11" spans="1:15" ht="16" thickBot="1">
      <c r="A11" s="212"/>
      <c r="B11" s="212"/>
      <c r="C11" s="212"/>
      <c r="D11" s="212"/>
      <c r="E11" s="212"/>
      <c r="F11" s="212"/>
      <c r="G11" s="212"/>
    </row>
    <row r="12" spans="1:15" ht="43" thickBot="1">
      <c r="A12" s="210" t="s">
        <v>946</v>
      </c>
      <c r="B12" s="210" t="s">
        <v>919</v>
      </c>
      <c r="C12" s="210" t="s">
        <v>909</v>
      </c>
      <c r="D12" s="210" t="s">
        <v>920</v>
      </c>
      <c r="E12" s="210" t="s">
        <v>921</v>
      </c>
      <c r="F12" s="210" t="s">
        <v>922</v>
      </c>
      <c r="G12" s="210" t="s">
        <v>923</v>
      </c>
    </row>
    <row r="13" spans="1:15" ht="16" thickBot="1">
      <c r="A13" s="212"/>
      <c r="B13" s="212"/>
      <c r="C13" s="212"/>
      <c r="D13" s="212"/>
      <c r="E13" s="212"/>
      <c r="F13" s="212"/>
      <c r="G13" s="212"/>
    </row>
    <row r="14" spans="1:15" ht="43" thickBot="1">
      <c r="A14" s="210" t="s">
        <v>947</v>
      </c>
      <c r="B14" s="210" t="s">
        <v>924</v>
      </c>
      <c r="C14" s="210" t="s">
        <v>948</v>
      </c>
      <c r="D14" s="210" t="s">
        <v>925</v>
      </c>
      <c r="E14" s="210" t="s">
        <v>896</v>
      </c>
      <c r="F14" s="210" t="s">
        <v>926</v>
      </c>
      <c r="G14" s="210" t="s">
        <v>927</v>
      </c>
    </row>
    <row r="15" spans="1:15" ht="16" thickBot="1">
      <c r="A15" s="212"/>
      <c r="B15" s="212"/>
      <c r="C15" s="212"/>
      <c r="D15" s="212"/>
      <c r="E15" s="212"/>
      <c r="F15" s="212"/>
      <c r="G15" s="212"/>
    </row>
    <row r="16" spans="1:15" ht="43" thickBot="1">
      <c r="A16" s="210" t="s">
        <v>954</v>
      </c>
      <c r="B16" s="210" t="s">
        <v>928</v>
      </c>
      <c r="C16" s="210" t="s">
        <v>949</v>
      </c>
      <c r="D16" s="210" t="s">
        <v>929</v>
      </c>
      <c r="E16" s="210" t="s">
        <v>930</v>
      </c>
      <c r="F16" s="210" t="s">
        <v>931</v>
      </c>
      <c r="G16" s="210" t="s">
        <v>932</v>
      </c>
    </row>
    <row r="17" spans="1:7" ht="16" thickBot="1">
      <c r="A17" s="212"/>
      <c r="B17" s="212"/>
      <c r="C17" s="212"/>
      <c r="D17" s="212"/>
      <c r="E17" s="212"/>
      <c r="F17" s="212"/>
      <c r="G17" s="212"/>
    </row>
    <row r="18" spans="1:7" ht="43" thickBot="1">
      <c r="A18" s="210" t="s">
        <v>955</v>
      </c>
      <c r="B18" s="210" t="s">
        <v>933</v>
      </c>
      <c r="C18" s="210" t="s">
        <v>950</v>
      </c>
      <c r="D18" s="210" t="s">
        <v>934</v>
      </c>
      <c r="E18" s="210" t="s">
        <v>935</v>
      </c>
      <c r="F18" s="210" t="s">
        <v>936</v>
      </c>
      <c r="G18" s="210" t="s">
        <v>937</v>
      </c>
    </row>
    <row r="19" spans="1:7" ht="16" thickBot="1">
      <c r="A19" s="212"/>
      <c r="B19" s="212"/>
      <c r="C19" s="212"/>
      <c r="D19" s="212"/>
      <c r="E19" s="212"/>
      <c r="F19" s="212"/>
      <c r="G19" s="212"/>
    </row>
    <row r="20" spans="1:7" ht="43" thickBot="1">
      <c r="A20" s="210" t="s">
        <v>956</v>
      </c>
      <c r="B20" s="210" t="s">
        <v>938</v>
      </c>
      <c r="C20" s="210" t="s">
        <v>951</v>
      </c>
      <c r="D20" s="210" t="s">
        <v>939</v>
      </c>
      <c r="E20" s="210" t="s">
        <v>952</v>
      </c>
      <c r="F20" s="210" t="s">
        <v>940</v>
      </c>
      <c r="G20" s="210" t="s">
        <v>941</v>
      </c>
    </row>
    <row r="21" spans="1:7" ht="16" thickBot="1">
      <c r="A21" s="212"/>
      <c r="B21" s="212"/>
      <c r="C21" s="212"/>
      <c r="D21" s="212"/>
      <c r="E21" s="212"/>
      <c r="F21" s="212"/>
      <c r="G21" s="212"/>
    </row>
    <row r="22" spans="1:7" ht="43" thickBot="1">
      <c r="A22" s="210" t="s">
        <v>903</v>
      </c>
      <c r="B22" s="210" t="s">
        <v>904</v>
      </c>
      <c r="C22" s="210" t="s">
        <v>953</v>
      </c>
      <c r="D22" s="210" t="s">
        <v>942</v>
      </c>
      <c r="E22" s="210" t="s">
        <v>943</v>
      </c>
      <c r="F22" s="210" t="s">
        <v>944</v>
      </c>
      <c r="G22" s="210" t="s">
        <v>945</v>
      </c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48235"/>
    <pageSetUpPr fitToPage="1"/>
  </sheetPr>
  <dimension ref="A1:AA81"/>
  <sheetViews>
    <sheetView zoomScaleNormal="100" workbookViewId="0">
      <pane xSplit="7" topLeftCell="R1" activePane="topRight" state="frozen"/>
      <selection pane="topRight" activeCell="A50" sqref="A50"/>
    </sheetView>
  </sheetViews>
  <sheetFormatPr baseColWidth="10" defaultColWidth="8.83203125" defaultRowHeight="15"/>
  <cols>
    <col min="1" max="1" width="19" customWidth="1"/>
    <col min="2" max="2" width="9.83203125" customWidth="1"/>
    <col min="3" max="3" width="17.33203125" customWidth="1"/>
    <col min="4" max="4" width="9.33203125" customWidth="1"/>
    <col min="5" max="5" width="20.33203125" customWidth="1"/>
    <col min="6" max="6" width="9.33203125" customWidth="1"/>
    <col min="7" max="7" width="12.5" customWidth="1"/>
    <col min="8" max="9" width="20" customWidth="1"/>
    <col min="10" max="10" width="18.6640625" customWidth="1"/>
    <col min="11" max="14" width="14.83203125" customWidth="1"/>
    <col min="15" max="15" width="26.83203125" customWidth="1"/>
    <col min="16" max="20" width="14.83203125" customWidth="1"/>
    <col min="21" max="21" width="17.33203125" customWidth="1"/>
    <col min="22" max="22" width="16.33203125" customWidth="1"/>
    <col min="23" max="23" width="14.83203125" customWidth="1"/>
    <col min="24" max="24" width="57.6640625" customWidth="1"/>
    <col min="25" max="25" width="45.83203125" customWidth="1"/>
    <col min="26" max="26" width="34.6640625" customWidth="1"/>
    <col min="27" max="27" width="26.83203125" customWidth="1"/>
    <col min="28" max="1025" width="8.6640625" customWidth="1"/>
  </cols>
  <sheetData>
    <row r="1" spans="1:27" s="2" customFormat="1" ht="97">
      <c r="A1" s="18" t="s">
        <v>75</v>
      </c>
      <c r="B1" s="18" t="s">
        <v>76</v>
      </c>
      <c r="C1" s="19" t="s">
        <v>77</v>
      </c>
      <c r="D1" s="19" t="s">
        <v>78</v>
      </c>
      <c r="E1" s="19" t="s">
        <v>79</v>
      </c>
      <c r="F1" s="19" t="s">
        <v>188</v>
      </c>
      <c r="G1" s="19" t="s">
        <v>83</v>
      </c>
      <c r="H1" s="19" t="s">
        <v>251</v>
      </c>
      <c r="I1" s="19" t="s">
        <v>252</v>
      </c>
      <c r="J1" s="19" t="s">
        <v>88</v>
      </c>
      <c r="K1" s="19" t="s">
        <v>89</v>
      </c>
      <c r="L1" s="19" t="s">
        <v>90</v>
      </c>
      <c r="M1" s="19" t="s">
        <v>91</v>
      </c>
      <c r="N1" s="19" t="s">
        <v>92</v>
      </c>
      <c r="O1" s="19" t="s">
        <v>93</v>
      </c>
      <c r="P1" s="19" t="s">
        <v>94</v>
      </c>
      <c r="Q1" s="19" t="s">
        <v>95</v>
      </c>
      <c r="R1" s="19" t="s">
        <v>96</v>
      </c>
      <c r="S1" s="19" t="s">
        <v>97</v>
      </c>
      <c r="T1" s="19" t="s">
        <v>98</v>
      </c>
      <c r="U1" s="19" t="s">
        <v>99</v>
      </c>
      <c r="V1" s="19" t="s">
        <v>100</v>
      </c>
      <c r="W1" s="19" t="s">
        <v>101</v>
      </c>
      <c r="X1" s="19" t="s">
        <v>84</v>
      </c>
      <c r="Y1" s="19" t="s">
        <v>85</v>
      </c>
      <c r="Z1" s="19" t="s">
        <v>86</v>
      </c>
      <c r="AA1" s="19" t="s">
        <v>87</v>
      </c>
    </row>
    <row r="2" spans="1:27" ht="25" customHeight="1">
      <c r="A2" s="20" t="s">
        <v>28</v>
      </c>
      <c r="B2" s="21" t="s">
        <v>102</v>
      </c>
      <c r="C2" s="22" t="s">
        <v>190</v>
      </c>
      <c r="D2" s="22">
        <v>1</v>
      </c>
      <c r="E2" s="22" t="s">
        <v>253</v>
      </c>
      <c r="F2" s="22" t="s">
        <v>44</v>
      </c>
      <c r="G2" s="22">
        <v>2013</v>
      </c>
      <c r="H2" s="22">
        <v>1</v>
      </c>
      <c r="I2" s="22">
        <v>1</v>
      </c>
      <c r="J2" s="22">
        <v>24.5</v>
      </c>
      <c r="K2" s="22">
        <v>2.7</v>
      </c>
      <c r="L2" s="22">
        <v>3</v>
      </c>
      <c r="M2" s="22">
        <v>2.2999999999999998</v>
      </c>
      <c r="N2" s="22"/>
      <c r="O2" s="22"/>
      <c r="P2" s="22">
        <v>12</v>
      </c>
      <c r="Q2" s="22">
        <v>13</v>
      </c>
      <c r="R2" s="22">
        <v>10</v>
      </c>
      <c r="S2" s="22">
        <v>17</v>
      </c>
      <c r="T2" s="22">
        <v>13</v>
      </c>
      <c r="U2" s="22"/>
      <c r="V2" s="22"/>
      <c r="W2" s="22"/>
      <c r="X2" s="22" t="s">
        <v>254</v>
      </c>
      <c r="Y2" s="22"/>
      <c r="Z2" s="22" t="s">
        <v>255</v>
      </c>
      <c r="AA2" s="22" t="s">
        <v>256</v>
      </c>
    </row>
    <row r="3" spans="1:27" ht="25" customHeight="1">
      <c r="A3" s="20" t="s">
        <v>28</v>
      </c>
      <c r="B3" s="21" t="s">
        <v>102</v>
      </c>
      <c r="C3" s="22" t="s">
        <v>190</v>
      </c>
      <c r="D3" s="22">
        <v>2</v>
      </c>
      <c r="E3" s="22" t="s">
        <v>257</v>
      </c>
      <c r="F3" s="22" t="s">
        <v>44</v>
      </c>
      <c r="G3" s="22">
        <v>2013</v>
      </c>
      <c r="H3" s="22">
        <v>1</v>
      </c>
      <c r="I3" s="22">
        <v>1</v>
      </c>
      <c r="J3" s="22">
        <v>22</v>
      </c>
      <c r="K3" s="22">
        <v>3.05</v>
      </c>
      <c r="L3" s="22">
        <v>2.5</v>
      </c>
      <c r="M3" s="22">
        <v>2.5</v>
      </c>
      <c r="N3" s="22">
        <v>2</v>
      </c>
      <c r="O3" s="22"/>
      <c r="P3" s="22">
        <v>13.5</v>
      </c>
      <c r="Q3" s="22">
        <v>32</v>
      </c>
      <c r="R3" s="22">
        <v>17</v>
      </c>
      <c r="S3" s="22">
        <v>40</v>
      </c>
      <c r="T3" s="22">
        <v>15.5</v>
      </c>
      <c r="U3" s="22"/>
      <c r="V3" s="22"/>
      <c r="W3" s="22"/>
      <c r="X3" s="22" t="s">
        <v>254</v>
      </c>
      <c r="Y3" s="22"/>
      <c r="Z3" s="22" t="s">
        <v>258</v>
      </c>
      <c r="AA3" s="22"/>
    </row>
    <row r="4" spans="1:27" ht="25" customHeight="1">
      <c r="A4" s="20" t="s">
        <v>28</v>
      </c>
      <c r="B4" s="21" t="s">
        <v>102</v>
      </c>
      <c r="C4" s="22" t="s">
        <v>190</v>
      </c>
      <c r="D4" s="22">
        <v>3</v>
      </c>
      <c r="E4" s="22" t="s">
        <v>259</v>
      </c>
      <c r="F4" s="22" t="s">
        <v>44</v>
      </c>
      <c r="G4" s="22">
        <v>2013</v>
      </c>
      <c r="H4" s="22">
        <v>1</v>
      </c>
      <c r="I4" s="22">
        <v>1</v>
      </c>
      <c r="J4" s="22">
        <v>20</v>
      </c>
      <c r="K4" s="22">
        <v>2.6</v>
      </c>
      <c r="L4" s="22">
        <v>2</v>
      </c>
      <c r="M4" s="22">
        <v>2.4</v>
      </c>
      <c r="N4" s="22"/>
      <c r="O4" s="22"/>
      <c r="P4" s="22">
        <v>9</v>
      </c>
      <c r="Q4" s="22">
        <v>7</v>
      </c>
      <c r="R4" s="22">
        <v>6</v>
      </c>
      <c r="S4" s="22">
        <v>11</v>
      </c>
      <c r="T4" s="22">
        <v>10</v>
      </c>
      <c r="U4" s="22"/>
      <c r="V4" s="22"/>
      <c r="W4" s="22"/>
      <c r="X4" s="22" t="s">
        <v>260</v>
      </c>
      <c r="Y4" s="22"/>
      <c r="Z4" s="22" t="s">
        <v>261</v>
      </c>
      <c r="AA4" s="22"/>
    </row>
    <row r="5" spans="1:27" ht="25" customHeight="1">
      <c r="A5" s="23" t="s">
        <v>28</v>
      </c>
      <c r="B5" s="23" t="s">
        <v>102</v>
      </c>
      <c r="C5" s="24" t="s">
        <v>196</v>
      </c>
      <c r="D5" s="24">
        <v>1</v>
      </c>
      <c r="E5" s="24" t="s">
        <v>262</v>
      </c>
      <c r="F5" s="25" t="s">
        <v>44</v>
      </c>
      <c r="G5" s="25">
        <v>2013</v>
      </c>
      <c r="H5" s="25">
        <v>1</v>
      </c>
      <c r="I5" s="25">
        <v>1</v>
      </c>
      <c r="J5" s="25">
        <v>22</v>
      </c>
      <c r="K5" s="25">
        <v>3.3</v>
      </c>
      <c r="L5" s="25">
        <v>2.6</v>
      </c>
      <c r="M5" s="25">
        <v>2.7</v>
      </c>
      <c r="N5" s="25"/>
      <c r="O5" s="25"/>
      <c r="P5" s="25">
        <v>22</v>
      </c>
      <c r="Q5" s="25">
        <v>27</v>
      </c>
      <c r="R5" s="25">
        <v>27</v>
      </c>
      <c r="S5" s="25">
        <v>21</v>
      </c>
      <c r="T5" s="25">
        <v>33</v>
      </c>
      <c r="U5" s="25"/>
      <c r="V5" s="25"/>
      <c r="W5" s="25"/>
      <c r="X5" s="25" t="s">
        <v>263</v>
      </c>
      <c r="Y5" s="25"/>
      <c r="Z5" s="25" t="s">
        <v>264</v>
      </c>
      <c r="AA5" s="25"/>
    </row>
    <row r="6" spans="1:27" ht="25" customHeight="1">
      <c r="A6" s="23" t="s">
        <v>28</v>
      </c>
      <c r="B6" s="23" t="s">
        <v>102</v>
      </c>
      <c r="C6" s="24" t="s">
        <v>196</v>
      </c>
      <c r="D6" s="24">
        <v>2</v>
      </c>
      <c r="E6" s="24" t="s">
        <v>265</v>
      </c>
      <c r="F6" s="25" t="s">
        <v>44</v>
      </c>
      <c r="G6" s="25">
        <v>2013</v>
      </c>
      <c r="H6" s="25">
        <v>1</v>
      </c>
      <c r="I6" s="25">
        <v>1</v>
      </c>
      <c r="J6" s="25">
        <v>20.5</v>
      </c>
      <c r="K6" s="25">
        <v>3.2</v>
      </c>
      <c r="L6" s="25">
        <v>2.2999999999999998</v>
      </c>
      <c r="M6" s="25">
        <v>2.4</v>
      </c>
      <c r="N6" s="25"/>
      <c r="O6" s="25"/>
      <c r="P6" s="25">
        <v>15</v>
      </c>
      <c r="Q6" s="25">
        <v>12</v>
      </c>
      <c r="R6" s="25">
        <v>19</v>
      </c>
      <c r="S6" s="25">
        <v>15.5</v>
      </c>
      <c r="T6" s="25">
        <v>18</v>
      </c>
      <c r="U6" s="25"/>
      <c r="V6" s="25"/>
      <c r="W6" s="25"/>
      <c r="X6" s="25" t="s">
        <v>266</v>
      </c>
      <c r="Y6" s="25"/>
      <c r="Z6" s="25" t="s">
        <v>267</v>
      </c>
      <c r="AA6" s="25"/>
    </row>
    <row r="7" spans="1:27" ht="25" customHeight="1">
      <c r="A7" s="23" t="s">
        <v>28</v>
      </c>
      <c r="B7" s="23" t="s">
        <v>102</v>
      </c>
      <c r="C7" s="24" t="s">
        <v>196</v>
      </c>
      <c r="D7" s="24">
        <v>3</v>
      </c>
      <c r="E7" s="24" t="s">
        <v>268</v>
      </c>
      <c r="F7" s="25" t="s">
        <v>44</v>
      </c>
      <c r="G7" s="25">
        <v>2013</v>
      </c>
      <c r="H7" s="25">
        <v>1</v>
      </c>
      <c r="I7" s="25">
        <v>1</v>
      </c>
      <c r="J7" s="25">
        <v>18</v>
      </c>
      <c r="K7" s="25">
        <v>2.65</v>
      </c>
      <c r="L7" s="25">
        <v>1.9</v>
      </c>
      <c r="M7" s="25">
        <v>2.2000000000000002</v>
      </c>
      <c r="N7" s="25"/>
      <c r="O7" s="25"/>
      <c r="P7" s="25">
        <v>1</v>
      </c>
      <c r="Q7" s="25">
        <v>11</v>
      </c>
      <c r="R7" s="25">
        <v>11</v>
      </c>
      <c r="S7" s="25">
        <v>5.5</v>
      </c>
      <c r="T7" s="25">
        <v>10</v>
      </c>
      <c r="U7" s="25"/>
      <c r="V7" s="25"/>
      <c r="W7" s="25"/>
      <c r="X7" s="25" t="s">
        <v>269</v>
      </c>
      <c r="Y7" s="25"/>
      <c r="Z7" s="25" t="s">
        <v>261</v>
      </c>
      <c r="AA7" s="25"/>
    </row>
    <row r="8" spans="1:27" ht="25" customHeight="1">
      <c r="A8" s="20" t="s">
        <v>28</v>
      </c>
      <c r="B8" s="21" t="s">
        <v>102</v>
      </c>
      <c r="C8" s="22" t="s">
        <v>270</v>
      </c>
      <c r="D8" s="22">
        <v>1</v>
      </c>
      <c r="E8" s="22" t="s">
        <v>271</v>
      </c>
      <c r="F8" s="22" t="s">
        <v>44</v>
      </c>
      <c r="G8" s="22">
        <v>2013</v>
      </c>
      <c r="H8" s="22">
        <v>1</v>
      </c>
      <c r="I8" s="22">
        <v>1</v>
      </c>
      <c r="J8" s="22">
        <v>15.5</v>
      </c>
      <c r="K8" s="22">
        <v>2.2000000000000002</v>
      </c>
      <c r="L8" s="22">
        <v>2.1</v>
      </c>
      <c r="M8" s="22">
        <v>1.8</v>
      </c>
      <c r="N8" s="22"/>
      <c r="O8" s="22"/>
      <c r="P8" s="22">
        <v>18</v>
      </c>
      <c r="Q8" s="22">
        <v>11.5</v>
      </c>
      <c r="R8" s="22">
        <v>18</v>
      </c>
      <c r="S8" s="22">
        <v>16</v>
      </c>
      <c r="T8" s="22">
        <v>12</v>
      </c>
      <c r="U8" s="22"/>
      <c r="V8" s="22"/>
      <c r="W8" s="22"/>
      <c r="X8" s="22" t="s">
        <v>272</v>
      </c>
      <c r="Y8" s="22"/>
      <c r="Z8" s="22" t="s">
        <v>273</v>
      </c>
      <c r="AA8" s="22"/>
    </row>
    <row r="9" spans="1:27" s="26" customFormat="1" ht="25" customHeight="1">
      <c r="A9" s="26" t="s">
        <v>28</v>
      </c>
      <c r="B9" s="26" t="s">
        <v>102</v>
      </c>
      <c r="C9" s="26" t="s">
        <v>270</v>
      </c>
      <c r="D9" s="26">
        <v>2</v>
      </c>
      <c r="E9" s="26" t="s">
        <v>274</v>
      </c>
      <c r="F9" s="26" t="s">
        <v>44</v>
      </c>
      <c r="G9" s="26">
        <v>2014</v>
      </c>
      <c r="H9" s="26">
        <v>1</v>
      </c>
      <c r="I9" s="26">
        <v>0</v>
      </c>
      <c r="J9" s="26">
        <v>5</v>
      </c>
      <c r="K9" s="26">
        <v>1.5</v>
      </c>
      <c r="L9" s="26">
        <v>0.4</v>
      </c>
      <c r="M9" s="26">
        <v>0.4</v>
      </c>
      <c r="P9" s="26">
        <v>14</v>
      </c>
      <c r="Q9" s="26">
        <v>16.5</v>
      </c>
      <c r="R9" s="26">
        <v>20</v>
      </c>
      <c r="S9" s="26">
        <v>17</v>
      </c>
      <c r="T9" s="26">
        <v>16</v>
      </c>
      <c r="X9" s="26" t="s">
        <v>275</v>
      </c>
      <c r="Z9" s="26" t="s">
        <v>276</v>
      </c>
      <c r="AA9" s="26" t="s">
        <v>277</v>
      </c>
    </row>
    <row r="10" spans="1:27" s="26" customFormat="1" ht="25" customHeight="1">
      <c r="A10" s="26" t="s">
        <v>28</v>
      </c>
      <c r="B10" s="26" t="s">
        <v>102</v>
      </c>
      <c r="C10" s="26" t="s">
        <v>270</v>
      </c>
      <c r="D10" s="26">
        <v>3</v>
      </c>
      <c r="E10" s="26" t="s">
        <v>278</v>
      </c>
      <c r="F10" s="26" t="s">
        <v>44</v>
      </c>
      <c r="G10" s="26">
        <v>2014</v>
      </c>
      <c r="H10" s="26">
        <v>1</v>
      </c>
      <c r="I10" s="26">
        <v>0</v>
      </c>
      <c r="J10" s="26">
        <v>13.5</v>
      </c>
      <c r="K10" s="26">
        <v>2.2000000000000002</v>
      </c>
      <c r="L10" s="26">
        <v>1.8</v>
      </c>
      <c r="M10" s="26">
        <v>1.3</v>
      </c>
      <c r="P10" s="26">
        <v>9</v>
      </c>
      <c r="Q10" s="26">
        <v>5</v>
      </c>
      <c r="R10" s="26">
        <v>4.5</v>
      </c>
      <c r="S10" s="26">
        <v>2</v>
      </c>
      <c r="T10" s="26">
        <v>4</v>
      </c>
      <c r="X10" s="26" t="s">
        <v>272</v>
      </c>
      <c r="Z10" s="26">
        <v>3</v>
      </c>
    </row>
    <row r="11" spans="1:27" ht="25" customHeight="1">
      <c r="A11" s="20" t="s">
        <v>28</v>
      </c>
      <c r="B11" s="20" t="s">
        <v>102</v>
      </c>
      <c r="C11" s="25" t="s">
        <v>203</v>
      </c>
      <c r="D11" s="25">
        <v>1</v>
      </c>
      <c r="E11" s="25" t="s">
        <v>279</v>
      </c>
      <c r="F11" s="25" t="s">
        <v>44</v>
      </c>
      <c r="G11" s="25">
        <v>2013</v>
      </c>
      <c r="H11" s="25">
        <v>1</v>
      </c>
      <c r="I11" s="25">
        <v>1</v>
      </c>
      <c r="J11" s="25">
        <v>19</v>
      </c>
      <c r="K11" s="25">
        <v>2.95</v>
      </c>
      <c r="L11" s="25">
        <v>2.5</v>
      </c>
      <c r="M11" s="25">
        <v>2.2999999999999998</v>
      </c>
      <c r="N11" s="25"/>
      <c r="O11" s="25"/>
      <c r="P11" s="25">
        <v>19</v>
      </c>
      <c r="Q11" s="25">
        <v>12</v>
      </c>
      <c r="R11" s="25">
        <v>15</v>
      </c>
      <c r="S11" s="25">
        <v>20</v>
      </c>
      <c r="T11" s="25">
        <v>16</v>
      </c>
      <c r="U11" s="25"/>
      <c r="V11" s="25"/>
      <c r="W11" s="25"/>
      <c r="X11" s="25" t="s">
        <v>280</v>
      </c>
      <c r="Y11" s="25" t="s">
        <v>281</v>
      </c>
      <c r="Z11" s="25" t="s">
        <v>264</v>
      </c>
      <c r="AA11" s="25"/>
    </row>
    <row r="12" spans="1:27" ht="25" customHeight="1">
      <c r="A12" s="20" t="s">
        <v>28</v>
      </c>
      <c r="B12" s="20" t="s">
        <v>102</v>
      </c>
      <c r="C12" s="25" t="s">
        <v>203</v>
      </c>
      <c r="D12" s="25">
        <v>2</v>
      </c>
      <c r="E12" s="25" t="s">
        <v>282</v>
      </c>
      <c r="F12" s="25" t="s">
        <v>44</v>
      </c>
      <c r="G12" s="25">
        <v>2013</v>
      </c>
      <c r="H12" s="25">
        <v>1</v>
      </c>
      <c r="I12" s="25">
        <v>1</v>
      </c>
      <c r="J12" s="25">
        <v>20.100000000000001</v>
      </c>
      <c r="K12" s="25">
        <v>3.2</v>
      </c>
      <c r="L12" s="25">
        <v>2.8</v>
      </c>
      <c r="M12" s="25">
        <v>2.2000000000000002</v>
      </c>
      <c r="N12" s="25"/>
      <c r="O12" s="25"/>
      <c r="P12" s="25">
        <v>27</v>
      </c>
      <c r="Q12" s="25">
        <v>18</v>
      </c>
      <c r="R12" s="25">
        <v>15</v>
      </c>
      <c r="S12" s="25">
        <v>37</v>
      </c>
      <c r="T12" s="25">
        <v>25</v>
      </c>
      <c r="U12" s="25"/>
      <c r="V12" s="25"/>
      <c r="W12" s="25"/>
      <c r="X12" s="25" t="s">
        <v>283</v>
      </c>
      <c r="Y12" s="25" t="s">
        <v>281</v>
      </c>
      <c r="Z12" s="25" t="s">
        <v>284</v>
      </c>
      <c r="AA12" s="25"/>
    </row>
    <row r="13" spans="1:27" ht="25" customHeight="1">
      <c r="A13" s="20" t="s">
        <v>28</v>
      </c>
      <c r="B13" s="20" t="s">
        <v>102</v>
      </c>
      <c r="C13" s="25" t="s">
        <v>203</v>
      </c>
      <c r="D13" s="25">
        <v>3</v>
      </c>
      <c r="E13" s="25" t="s">
        <v>285</v>
      </c>
      <c r="F13" s="25" t="s">
        <v>44</v>
      </c>
      <c r="G13" s="25">
        <v>2013</v>
      </c>
      <c r="H13" s="25">
        <v>1</v>
      </c>
      <c r="I13" s="25">
        <v>1</v>
      </c>
      <c r="J13" s="25">
        <v>23.5</v>
      </c>
      <c r="K13" s="25">
        <v>3.7</v>
      </c>
      <c r="L13" s="25">
        <v>2.8</v>
      </c>
      <c r="M13" s="25">
        <v>3</v>
      </c>
      <c r="N13" s="25"/>
      <c r="O13" s="25"/>
      <c r="P13" s="25">
        <v>17</v>
      </c>
      <c r="Q13" s="25">
        <v>8.5</v>
      </c>
      <c r="R13" s="25">
        <v>14.5</v>
      </c>
      <c r="S13" s="25">
        <v>20.5</v>
      </c>
      <c r="T13" s="25">
        <v>10.5</v>
      </c>
      <c r="U13" s="25"/>
      <c r="V13" s="25"/>
      <c r="W13" s="25"/>
      <c r="X13" s="25" t="s">
        <v>286</v>
      </c>
      <c r="Y13" s="25"/>
      <c r="Z13" s="25" t="s">
        <v>287</v>
      </c>
      <c r="AA13" s="25" t="s">
        <v>288</v>
      </c>
    </row>
    <row r="14" spans="1:27" ht="25" customHeight="1">
      <c r="A14" s="20" t="s">
        <v>28</v>
      </c>
      <c r="B14" s="21" t="s">
        <v>102</v>
      </c>
      <c r="C14" s="22" t="s">
        <v>212</v>
      </c>
      <c r="D14" s="22">
        <v>1</v>
      </c>
      <c r="E14" s="22" t="s">
        <v>289</v>
      </c>
      <c r="F14" s="22" t="s">
        <v>44</v>
      </c>
      <c r="G14" s="22">
        <v>2013</v>
      </c>
      <c r="H14" s="22">
        <v>1</v>
      </c>
      <c r="I14" s="22">
        <v>1</v>
      </c>
      <c r="J14" s="22">
        <v>17</v>
      </c>
      <c r="K14" s="22">
        <v>3.2</v>
      </c>
      <c r="L14" s="22">
        <v>1.8</v>
      </c>
      <c r="M14" s="22">
        <v>2.2000000000000002</v>
      </c>
      <c r="N14" s="22"/>
      <c r="O14" s="22"/>
      <c r="P14" s="22">
        <v>11</v>
      </c>
      <c r="Q14" s="22">
        <v>7</v>
      </c>
      <c r="R14" s="22">
        <v>10.5</v>
      </c>
      <c r="S14" s="22">
        <v>8</v>
      </c>
      <c r="T14" s="22">
        <v>10</v>
      </c>
      <c r="U14" s="22"/>
      <c r="V14" s="22"/>
      <c r="W14" s="22"/>
      <c r="X14" s="22" t="s">
        <v>290</v>
      </c>
      <c r="Y14" s="22"/>
      <c r="Z14" s="22" t="s">
        <v>291</v>
      </c>
      <c r="AA14" s="22" t="s">
        <v>292</v>
      </c>
    </row>
    <row r="15" spans="1:27" ht="25" customHeight="1">
      <c r="A15" s="20" t="s">
        <v>28</v>
      </c>
      <c r="B15" s="21" t="s">
        <v>102</v>
      </c>
      <c r="C15" s="22" t="s">
        <v>212</v>
      </c>
      <c r="D15" s="22">
        <v>2</v>
      </c>
      <c r="E15" s="22" t="s">
        <v>293</v>
      </c>
      <c r="F15" s="22" t="s">
        <v>44</v>
      </c>
      <c r="G15" s="22">
        <v>2013</v>
      </c>
      <c r="H15" s="22">
        <v>1</v>
      </c>
      <c r="I15" s="22">
        <v>1</v>
      </c>
      <c r="J15" s="22">
        <v>21</v>
      </c>
      <c r="K15" s="22">
        <v>3.2</v>
      </c>
      <c r="L15" s="22">
        <v>2.6</v>
      </c>
      <c r="M15" s="22">
        <v>2.7</v>
      </c>
      <c r="N15" s="22"/>
      <c r="O15" s="22"/>
      <c r="P15" s="22">
        <v>10</v>
      </c>
      <c r="Q15" s="22">
        <v>13</v>
      </c>
      <c r="R15" s="22">
        <v>13</v>
      </c>
      <c r="S15" s="22">
        <v>9</v>
      </c>
      <c r="T15" s="22">
        <v>7.5</v>
      </c>
      <c r="U15" s="22"/>
      <c r="V15" s="22"/>
      <c r="W15" s="22"/>
      <c r="X15" s="22" t="s">
        <v>294</v>
      </c>
      <c r="Y15" s="22"/>
      <c r="Z15" s="22" t="s">
        <v>295</v>
      </c>
      <c r="AA15" s="22" t="s">
        <v>292</v>
      </c>
    </row>
    <row r="16" spans="1:27" ht="25" customHeight="1">
      <c r="A16" s="20" t="s">
        <v>28</v>
      </c>
      <c r="B16" s="21" t="s">
        <v>102</v>
      </c>
      <c r="C16" s="22" t="s">
        <v>212</v>
      </c>
      <c r="D16" s="22">
        <v>3</v>
      </c>
      <c r="E16" s="22" t="s">
        <v>296</v>
      </c>
      <c r="F16" s="22" t="s">
        <v>44</v>
      </c>
      <c r="G16" s="22">
        <v>2013</v>
      </c>
      <c r="H16" s="22">
        <v>1</v>
      </c>
      <c r="I16" s="22">
        <v>1</v>
      </c>
      <c r="J16" s="22">
        <v>16</v>
      </c>
      <c r="K16" s="22">
        <v>2.95</v>
      </c>
      <c r="L16" s="22">
        <v>2.4</v>
      </c>
      <c r="M16" s="22">
        <v>2</v>
      </c>
      <c r="N16" s="22"/>
      <c r="O16" s="22"/>
      <c r="P16" s="22">
        <v>36</v>
      </c>
      <c r="Q16" s="22">
        <v>23</v>
      </c>
      <c r="R16" s="22">
        <v>41</v>
      </c>
      <c r="S16" s="22">
        <v>5</v>
      </c>
      <c r="T16" s="22">
        <v>4</v>
      </c>
      <c r="U16" s="22"/>
      <c r="V16" s="22"/>
      <c r="W16" s="22"/>
      <c r="X16" s="22" t="s">
        <v>294</v>
      </c>
      <c r="Y16" s="22"/>
      <c r="Z16" s="22" t="s">
        <v>297</v>
      </c>
      <c r="AA16" s="22" t="s">
        <v>292</v>
      </c>
    </row>
    <row r="17" spans="1:27" ht="25" customHeight="1">
      <c r="A17" s="23" t="s">
        <v>28</v>
      </c>
      <c r="B17" s="23" t="s">
        <v>102</v>
      </c>
      <c r="C17" s="24" t="s">
        <v>196</v>
      </c>
      <c r="D17" s="24">
        <v>1</v>
      </c>
      <c r="E17" s="24" t="s">
        <v>262</v>
      </c>
      <c r="F17" s="25" t="s">
        <v>44</v>
      </c>
      <c r="G17" s="25">
        <v>2013</v>
      </c>
      <c r="H17" s="25">
        <v>1</v>
      </c>
      <c r="I17" s="25">
        <v>1</v>
      </c>
      <c r="J17" s="25">
        <v>6.2</v>
      </c>
      <c r="K17" s="25">
        <v>1.5</v>
      </c>
      <c r="L17" s="25">
        <v>0.8</v>
      </c>
      <c r="M17" s="25">
        <v>0.5</v>
      </c>
      <c r="N17" s="25"/>
      <c r="O17" s="25"/>
      <c r="P17" s="25">
        <v>11</v>
      </c>
      <c r="Q17" s="25">
        <v>6</v>
      </c>
      <c r="R17" s="25">
        <v>7.5</v>
      </c>
      <c r="S17" s="25">
        <v>10</v>
      </c>
      <c r="T17" s="25">
        <v>10</v>
      </c>
      <c r="U17" s="25"/>
      <c r="V17" s="25"/>
      <c r="W17" s="25"/>
      <c r="X17" s="25" t="s">
        <v>294</v>
      </c>
      <c r="Y17" s="25" t="s">
        <v>298</v>
      </c>
      <c r="Z17" s="25" t="s">
        <v>70</v>
      </c>
      <c r="AA17" s="25" t="s">
        <v>299</v>
      </c>
    </row>
    <row r="18" spans="1:27" ht="25" customHeight="1">
      <c r="A18" s="23" t="s">
        <v>28</v>
      </c>
      <c r="B18" s="23" t="s">
        <v>102</v>
      </c>
      <c r="C18" s="24" t="s">
        <v>196</v>
      </c>
      <c r="D18" s="24">
        <v>2</v>
      </c>
      <c r="E18" s="24" t="s">
        <v>265</v>
      </c>
      <c r="F18" s="25" t="s">
        <v>44</v>
      </c>
      <c r="G18" s="25">
        <v>2013</v>
      </c>
      <c r="H18" s="25">
        <v>1</v>
      </c>
      <c r="I18" s="25">
        <v>1</v>
      </c>
      <c r="J18" s="25">
        <v>17</v>
      </c>
      <c r="K18" s="25">
        <v>2.5</v>
      </c>
      <c r="L18" s="25">
        <v>2</v>
      </c>
      <c r="M18" s="25">
        <v>1.8</v>
      </c>
      <c r="N18" s="25"/>
      <c r="O18" s="25"/>
      <c r="P18" s="25">
        <v>12</v>
      </c>
      <c r="Q18" s="25">
        <v>10</v>
      </c>
      <c r="R18" s="25">
        <v>10.5</v>
      </c>
      <c r="S18" s="25">
        <v>11</v>
      </c>
      <c r="T18" s="25">
        <v>6.5</v>
      </c>
      <c r="U18" s="25"/>
      <c r="V18" s="25"/>
      <c r="W18" s="25"/>
      <c r="X18" s="25" t="s">
        <v>294</v>
      </c>
      <c r="Y18" s="25" t="s">
        <v>300</v>
      </c>
      <c r="Z18" s="25"/>
      <c r="AA18" s="25"/>
    </row>
    <row r="19" spans="1:27" ht="25" customHeight="1">
      <c r="A19" s="23" t="s">
        <v>28</v>
      </c>
      <c r="B19" s="23" t="s">
        <v>102</v>
      </c>
      <c r="C19" s="24" t="s">
        <v>196</v>
      </c>
      <c r="D19" s="24">
        <v>3</v>
      </c>
      <c r="E19" s="24" t="s">
        <v>268</v>
      </c>
      <c r="F19" s="25" t="s">
        <v>44</v>
      </c>
      <c r="G19" s="25">
        <v>2013</v>
      </c>
      <c r="H19" s="25">
        <v>1</v>
      </c>
      <c r="I19" s="25">
        <v>1</v>
      </c>
      <c r="J19" s="25">
        <v>15.5</v>
      </c>
      <c r="K19" s="25">
        <v>2.75</v>
      </c>
      <c r="L19" s="25">
        <v>2</v>
      </c>
      <c r="M19" s="25">
        <v>2</v>
      </c>
      <c r="N19" s="25"/>
      <c r="O19" s="25"/>
      <c r="P19" s="25">
        <v>16.5</v>
      </c>
      <c r="Q19" s="25">
        <v>13</v>
      </c>
      <c r="R19" s="25">
        <v>13</v>
      </c>
      <c r="S19" s="25">
        <v>6</v>
      </c>
      <c r="T19" s="25">
        <v>9</v>
      </c>
      <c r="U19" s="25"/>
      <c r="V19" s="25"/>
      <c r="W19" s="25"/>
      <c r="X19" s="25"/>
      <c r="Y19" s="25" t="s">
        <v>300</v>
      </c>
      <c r="Z19" s="25"/>
      <c r="AA19" s="25"/>
    </row>
    <row r="20" spans="1:27" ht="25" customHeight="1">
      <c r="A20" s="20" t="s">
        <v>28</v>
      </c>
      <c r="B20" s="21" t="s">
        <v>102</v>
      </c>
      <c r="C20" s="22" t="s">
        <v>270</v>
      </c>
      <c r="D20" s="22">
        <v>1</v>
      </c>
      <c r="E20" s="22" t="s">
        <v>271</v>
      </c>
      <c r="F20" s="22" t="s">
        <v>44</v>
      </c>
      <c r="G20" s="22">
        <v>2013</v>
      </c>
      <c r="H20" s="22">
        <v>1</v>
      </c>
      <c r="I20" s="22">
        <v>1</v>
      </c>
      <c r="J20" s="22">
        <v>18</v>
      </c>
      <c r="K20" s="22">
        <v>2.85</v>
      </c>
      <c r="L20" s="22">
        <v>2.1</v>
      </c>
      <c r="M20" s="22">
        <v>2.2999999999999998</v>
      </c>
      <c r="N20" s="22">
        <v>2</v>
      </c>
      <c r="O20" s="22"/>
      <c r="P20" s="22">
        <v>10</v>
      </c>
      <c r="Q20" s="22">
        <v>11</v>
      </c>
      <c r="R20" s="22">
        <v>10</v>
      </c>
      <c r="S20" s="22">
        <v>13</v>
      </c>
      <c r="T20" s="22">
        <v>10</v>
      </c>
      <c r="U20" s="22"/>
      <c r="V20" s="22"/>
      <c r="W20" s="22"/>
      <c r="X20" s="22" t="s">
        <v>283</v>
      </c>
      <c r="Y20" s="22" t="s">
        <v>300</v>
      </c>
      <c r="Z20" s="22" t="s">
        <v>301</v>
      </c>
      <c r="AA20" s="22" t="s">
        <v>302</v>
      </c>
    </row>
    <row r="21" spans="1:27" ht="25" customHeight="1">
      <c r="A21" s="20" t="s">
        <v>28</v>
      </c>
      <c r="B21" s="21" t="s">
        <v>102</v>
      </c>
      <c r="C21" s="22" t="s">
        <v>270</v>
      </c>
      <c r="D21" s="22">
        <v>2</v>
      </c>
      <c r="E21" s="22" t="s">
        <v>274</v>
      </c>
      <c r="F21" s="22" t="s">
        <v>44</v>
      </c>
      <c r="G21" s="22">
        <v>2013</v>
      </c>
      <c r="H21" s="22">
        <v>1</v>
      </c>
      <c r="I21" s="22">
        <v>1</v>
      </c>
      <c r="J21" s="22">
        <v>13</v>
      </c>
      <c r="K21" s="22">
        <v>2.1</v>
      </c>
      <c r="L21" s="22">
        <v>1.9</v>
      </c>
      <c r="M21" s="22">
        <v>1.4</v>
      </c>
      <c r="N21" s="22"/>
      <c r="O21" s="22"/>
      <c r="P21" s="22">
        <v>13</v>
      </c>
      <c r="Q21" s="22">
        <v>9</v>
      </c>
      <c r="R21" s="22">
        <v>15.2</v>
      </c>
      <c r="S21" s="22">
        <v>11.5</v>
      </c>
      <c r="T21" s="22">
        <v>10</v>
      </c>
      <c r="U21" s="22"/>
      <c r="V21" s="22"/>
      <c r="W21" s="22"/>
      <c r="X21" s="22" t="s">
        <v>294</v>
      </c>
      <c r="Y21" s="22" t="s">
        <v>300</v>
      </c>
      <c r="Z21" s="22"/>
      <c r="AA21" s="22"/>
    </row>
    <row r="22" spans="1:27" ht="25" customHeight="1">
      <c r="A22" s="20" t="s">
        <v>28</v>
      </c>
      <c r="B22" s="21" t="s">
        <v>102</v>
      </c>
      <c r="C22" s="22" t="s">
        <v>270</v>
      </c>
      <c r="D22" s="22">
        <v>3</v>
      </c>
      <c r="E22" s="22" t="s">
        <v>278</v>
      </c>
      <c r="F22" s="22" t="s">
        <v>44</v>
      </c>
      <c r="G22" s="22">
        <v>2013</v>
      </c>
      <c r="H22" s="22">
        <v>1</v>
      </c>
      <c r="I22" s="22">
        <v>1</v>
      </c>
      <c r="J22" s="22">
        <v>3.6</v>
      </c>
      <c r="K22" s="22">
        <v>1.65</v>
      </c>
      <c r="L22" s="22">
        <v>0.7</v>
      </c>
      <c r="M22" s="22">
        <v>0.86</v>
      </c>
      <c r="N22" s="22"/>
      <c r="O22" s="22"/>
      <c r="P22" s="22">
        <v>14</v>
      </c>
      <c r="Q22" s="22">
        <v>15</v>
      </c>
      <c r="R22" s="22">
        <v>14</v>
      </c>
      <c r="S22" s="22">
        <v>10</v>
      </c>
      <c r="T22" s="22">
        <v>13</v>
      </c>
      <c r="U22" s="22"/>
      <c r="V22" s="22"/>
      <c r="W22" s="22"/>
      <c r="X22" s="22" t="s">
        <v>294</v>
      </c>
      <c r="Y22" s="22" t="s">
        <v>300</v>
      </c>
      <c r="Z22" s="22" t="s">
        <v>303</v>
      </c>
      <c r="AA22" s="22"/>
    </row>
    <row r="23" spans="1:27" ht="25" customHeight="1">
      <c r="A23" s="20" t="s">
        <v>28</v>
      </c>
      <c r="B23" s="20" t="s">
        <v>102</v>
      </c>
      <c r="C23" s="25" t="s">
        <v>145</v>
      </c>
      <c r="D23" s="25">
        <v>1</v>
      </c>
      <c r="E23" s="25" t="s">
        <v>304</v>
      </c>
      <c r="F23" s="25" t="s">
        <v>44</v>
      </c>
      <c r="G23" s="25">
        <v>2013</v>
      </c>
      <c r="H23" s="25">
        <v>1</v>
      </c>
      <c r="I23" s="25">
        <v>1</v>
      </c>
      <c r="J23" s="25">
        <v>15</v>
      </c>
      <c r="K23" s="25">
        <v>3</v>
      </c>
      <c r="L23" s="25">
        <v>1.9</v>
      </c>
      <c r="M23" s="25">
        <v>1.9</v>
      </c>
      <c r="N23" s="25"/>
      <c r="O23" s="25"/>
      <c r="P23" s="25">
        <v>13</v>
      </c>
      <c r="Q23" s="25">
        <v>14</v>
      </c>
      <c r="R23" s="25">
        <v>10</v>
      </c>
      <c r="S23" s="25">
        <v>14</v>
      </c>
      <c r="T23" s="25">
        <v>12</v>
      </c>
      <c r="U23" s="25"/>
      <c r="V23" s="25"/>
      <c r="W23" s="25"/>
      <c r="X23" s="25"/>
      <c r="Y23" s="25" t="s">
        <v>305</v>
      </c>
      <c r="Z23" s="25"/>
      <c r="AA23" s="25" t="s">
        <v>306</v>
      </c>
    </row>
    <row r="24" spans="1:27" ht="25" customHeight="1">
      <c r="A24" s="23" t="s">
        <v>28</v>
      </c>
      <c r="B24" s="23" t="s">
        <v>102</v>
      </c>
      <c r="C24" s="24" t="s">
        <v>196</v>
      </c>
      <c r="D24" s="24">
        <v>2</v>
      </c>
      <c r="E24" s="24" t="s">
        <v>265</v>
      </c>
      <c r="F24" s="25" t="s">
        <v>44</v>
      </c>
      <c r="G24" s="25">
        <v>2013</v>
      </c>
      <c r="H24" s="25">
        <v>1</v>
      </c>
      <c r="I24" s="25">
        <v>1</v>
      </c>
      <c r="J24" s="25">
        <v>18.5</v>
      </c>
      <c r="K24" s="25">
        <v>2.75</v>
      </c>
      <c r="L24" s="25">
        <v>2.1</v>
      </c>
      <c r="M24" s="25">
        <v>2.1</v>
      </c>
      <c r="N24" s="25"/>
      <c r="O24" s="25"/>
      <c r="P24" s="25">
        <v>19</v>
      </c>
      <c r="Q24" s="25">
        <v>25</v>
      </c>
      <c r="R24" s="25">
        <v>56</v>
      </c>
      <c r="S24" s="25">
        <v>19</v>
      </c>
      <c r="T24" s="25">
        <v>17</v>
      </c>
      <c r="U24" s="25"/>
      <c r="V24" s="25"/>
      <c r="W24" s="25"/>
      <c r="X24" s="25"/>
      <c r="Y24" s="25"/>
      <c r="Z24" s="25"/>
      <c r="AA24" s="25"/>
    </row>
    <row r="25" spans="1:27" ht="25" customHeight="1">
      <c r="A25" s="20" t="s">
        <v>28</v>
      </c>
      <c r="B25" s="21" t="s">
        <v>102</v>
      </c>
      <c r="C25" s="22" t="s">
        <v>307</v>
      </c>
      <c r="D25" s="22">
        <v>3</v>
      </c>
      <c r="E25" s="22" t="s">
        <v>308</v>
      </c>
      <c r="F25" s="22" t="s">
        <v>44</v>
      </c>
      <c r="G25" s="22">
        <v>2013</v>
      </c>
      <c r="H25" s="22">
        <v>1</v>
      </c>
      <c r="I25" s="22">
        <v>1</v>
      </c>
      <c r="J25" s="22">
        <v>18</v>
      </c>
      <c r="K25" s="22">
        <v>2.75</v>
      </c>
      <c r="L25" s="22">
        <v>2.4</v>
      </c>
      <c r="M25" s="22">
        <v>2.1</v>
      </c>
      <c r="N25" s="22"/>
      <c r="O25" s="22"/>
      <c r="P25" s="22">
        <v>41</v>
      </c>
      <c r="Q25" s="22">
        <v>26</v>
      </c>
      <c r="R25" s="22">
        <v>19</v>
      </c>
      <c r="S25" s="22">
        <v>42</v>
      </c>
      <c r="T25" s="22">
        <v>37.5</v>
      </c>
      <c r="U25" s="22"/>
      <c r="V25" s="22"/>
      <c r="W25" s="22"/>
      <c r="X25" s="22"/>
      <c r="Y25" s="22" t="s">
        <v>305</v>
      </c>
      <c r="Z25" s="22" t="s">
        <v>309</v>
      </c>
      <c r="AA25" s="22"/>
    </row>
    <row r="26" spans="1:27" ht="25" customHeight="1">
      <c r="A26" s="20" t="s">
        <v>28</v>
      </c>
      <c r="B26" s="21" t="s">
        <v>102</v>
      </c>
      <c r="C26" s="22" t="s">
        <v>307</v>
      </c>
      <c r="D26" s="22">
        <v>1</v>
      </c>
      <c r="E26" s="22" t="s">
        <v>310</v>
      </c>
      <c r="F26" s="22" t="s">
        <v>44</v>
      </c>
      <c r="G26" s="22">
        <v>2013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/>
      <c r="O26" s="22"/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/>
      <c r="V26" s="22"/>
      <c r="W26" s="22"/>
      <c r="X26" s="22"/>
      <c r="Y26" s="22" t="s">
        <v>311</v>
      </c>
      <c r="Z26" s="22" t="s">
        <v>312</v>
      </c>
      <c r="AA26" s="22"/>
    </row>
    <row r="27" spans="1:27" ht="25" customHeight="1">
      <c r="A27" s="20" t="s">
        <v>28</v>
      </c>
      <c r="B27" s="21" t="s">
        <v>102</v>
      </c>
      <c r="C27" s="22" t="s">
        <v>307</v>
      </c>
      <c r="D27" s="22">
        <v>2</v>
      </c>
      <c r="E27" s="22" t="s">
        <v>313</v>
      </c>
      <c r="F27" s="22" t="s">
        <v>44</v>
      </c>
      <c r="G27" s="22">
        <v>2013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/>
      <c r="O27" s="22"/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/>
      <c r="V27" s="22"/>
      <c r="W27" s="22"/>
      <c r="X27" s="22"/>
      <c r="Y27" s="22" t="s">
        <v>305</v>
      </c>
      <c r="Z27" s="22" t="s">
        <v>314</v>
      </c>
      <c r="AA27" s="22"/>
    </row>
    <row r="28" spans="1:27" ht="25" customHeight="1">
      <c r="A28" s="20" t="s">
        <v>28</v>
      </c>
      <c r="B28" s="20" t="s">
        <v>102</v>
      </c>
      <c r="C28" s="25" t="s">
        <v>190</v>
      </c>
      <c r="D28" s="25">
        <v>3</v>
      </c>
      <c r="E28" s="25" t="s">
        <v>259</v>
      </c>
      <c r="F28" s="25" t="s">
        <v>44</v>
      </c>
      <c r="G28" s="25">
        <v>2013</v>
      </c>
      <c r="H28" s="25">
        <v>1</v>
      </c>
      <c r="I28" s="25">
        <v>1</v>
      </c>
      <c r="J28" s="25">
        <v>19</v>
      </c>
      <c r="K28" s="25">
        <v>2.75</v>
      </c>
      <c r="L28" s="25">
        <v>2.7</v>
      </c>
      <c r="M28" s="25">
        <v>2.6</v>
      </c>
      <c r="N28" s="25"/>
      <c r="O28" s="25"/>
      <c r="P28" s="25">
        <v>20</v>
      </c>
      <c r="Q28" s="25">
        <v>39</v>
      </c>
      <c r="R28" s="25">
        <v>34</v>
      </c>
      <c r="S28" s="25">
        <v>19</v>
      </c>
      <c r="T28" s="25">
        <v>40</v>
      </c>
      <c r="U28" s="25"/>
      <c r="V28" s="25"/>
      <c r="W28" s="25"/>
      <c r="X28" s="25"/>
      <c r="Y28" s="25"/>
      <c r="Z28" s="25"/>
      <c r="AA28" s="25"/>
    </row>
    <row r="29" spans="1:27" ht="25" customHeight="1">
      <c r="A29" s="20" t="s">
        <v>28</v>
      </c>
      <c r="B29" s="20" t="s">
        <v>147</v>
      </c>
      <c r="C29" s="25" t="s">
        <v>148</v>
      </c>
      <c r="D29" s="25">
        <v>1</v>
      </c>
      <c r="E29" s="25" t="s">
        <v>315</v>
      </c>
      <c r="F29" s="25" t="s">
        <v>44</v>
      </c>
      <c r="G29" s="25">
        <v>2013</v>
      </c>
      <c r="H29" s="25">
        <v>1</v>
      </c>
      <c r="I29" s="25">
        <v>1</v>
      </c>
      <c r="J29" s="25">
        <v>22</v>
      </c>
      <c r="K29" s="25">
        <v>2.85</v>
      </c>
      <c r="L29" s="25">
        <v>1.9</v>
      </c>
      <c r="M29" s="25">
        <v>2</v>
      </c>
      <c r="N29" s="25"/>
      <c r="O29" s="25"/>
      <c r="P29" s="25">
        <v>13.5</v>
      </c>
      <c r="Q29" s="25">
        <v>11</v>
      </c>
      <c r="R29" s="25">
        <v>9</v>
      </c>
      <c r="S29" s="25">
        <v>13</v>
      </c>
      <c r="T29" s="25">
        <v>15.5</v>
      </c>
      <c r="U29" s="25"/>
      <c r="V29" s="25"/>
      <c r="W29" s="25"/>
      <c r="X29" s="25"/>
      <c r="Y29" s="25"/>
      <c r="Z29" s="25"/>
      <c r="AA29" s="25"/>
    </row>
    <row r="30" spans="1:27" ht="25" customHeight="1">
      <c r="A30" s="20" t="s">
        <v>28</v>
      </c>
      <c r="B30" s="20" t="s">
        <v>147</v>
      </c>
      <c r="C30" s="25" t="s">
        <v>148</v>
      </c>
      <c r="D30" s="25">
        <v>2</v>
      </c>
      <c r="E30" s="25" t="s">
        <v>316</v>
      </c>
      <c r="F30" s="25" t="s">
        <v>44</v>
      </c>
      <c r="G30" s="25">
        <v>2013</v>
      </c>
      <c r="H30" s="25">
        <v>1</v>
      </c>
      <c r="I30" s="25">
        <v>1</v>
      </c>
      <c r="J30" s="25">
        <v>16.5</v>
      </c>
      <c r="K30" s="25">
        <v>2.2999999999999998</v>
      </c>
      <c r="L30" s="25">
        <v>1.7</v>
      </c>
      <c r="M30" s="25">
        <v>1.9</v>
      </c>
      <c r="N30" s="25"/>
      <c r="O30" s="25"/>
      <c r="P30" s="25">
        <v>11</v>
      </c>
      <c r="Q30" s="25">
        <v>5</v>
      </c>
      <c r="R30" s="25">
        <v>3</v>
      </c>
      <c r="S30" s="25">
        <v>9</v>
      </c>
      <c r="T30" s="25">
        <v>3</v>
      </c>
      <c r="U30" s="25"/>
      <c r="V30" s="25"/>
      <c r="W30" s="25"/>
      <c r="X30" s="25"/>
      <c r="Y30" s="25"/>
      <c r="Z30" s="25"/>
      <c r="AA30" s="25"/>
    </row>
    <row r="31" spans="1:27" ht="25" customHeight="1">
      <c r="A31" s="20" t="s">
        <v>28</v>
      </c>
      <c r="B31" s="20" t="s">
        <v>147</v>
      </c>
      <c r="C31" s="25" t="s">
        <v>148</v>
      </c>
      <c r="D31" s="25">
        <v>3</v>
      </c>
      <c r="E31" s="25" t="s">
        <v>317</v>
      </c>
      <c r="F31" s="25" t="s">
        <v>44</v>
      </c>
      <c r="G31" s="25">
        <v>2013</v>
      </c>
      <c r="H31" s="25">
        <v>1</v>
      </c>
      <c r="I31" s="25">
        <v>1</v>
      </c>
      <c r="J31" s="25">
        <v>23</v>
      </c>
      <c r="K31" s="25">
        <v>3.15</v>
      </c>
      <c r="L31" s="25">
        <v>2.1</v>
      </c>
      <c r="M31" s="25">
        <v>2.6</v>
      </c>
      <c r="N31" s="25"/>
      <c r="O31" s="25"/>
      <c r="P31" s="25">
        <v>34</v>
      </c>
      <c r="Q31" s="25">
        <v>33</v>
      </c>
      <c r="R31" s="25">
        <v>7.5</v>
      </c>
      <c r="S31" s="25">
        <v>34</v>
      </c>
      <c r="T31" s="25">
        <v>8</v>
      </c>
      <c r="U31" s="25"/>
      <c r="V31" s="25"/>
      <c r="W31" s="25"/>
      <c r="X31" s="25"/>
      <c r="Y31" s="25"/>
      <c r="Z31" s="25"/>
      <c r="AA31" s="25" t="s">
        <v>318</v>
      </c>
    </row>
    <row r="32" spans="1:27" ht="25" customHeight="1">
      <c r="A32" s="20" t="s">
        <v>28</v>
      </c>
      <c r="B32" s="21" t="s">
        <v>147</v>
      </c>
      <c r="C32" s="22" t="s">
        <v>225</v>
      </c>
      <c r="D32" s="22">
        <v>1</v>
      </c>
      <c r="E32" s="22" t="s">
        <v>319</v>
      </c>
      <c r="F32" s="22" t="s">
        <v>44</v>
      </c>
      <c r="G32" s="22">
        <v>2013</v>
      </c>
      <c r="H32" s="22">
        <v>1</v>
      </c>
      <c r="I32" s="22">
        <v>1</v>
      </c>
      <c r="J32" s="22">
        <v>23</v>
      </c>
      <c r="K32" s="22">
        <v>3.3</v>
      </c>
      <c r="L32" s="22">
        <v>2.4</v>
      </c>
      <c r="M32" s="22">
        <v>2.2000000000000002</v>
      </c>
      <c r="N32" s="22"/>
      <c r="O32" s="22"/>
      <c r="P32" s="22">
        <v>10</v>
      </c>
      <c r="Q32" s="22">
        <v>17</v>
      </c>
      <c r="R32" s="22">
        <v>25</v>
      </c>
      <c r="S32" s="22">
        <v>11.5</v>
      </c>
      <c r="T32" s="22">
        <v>29</v>
      </c>
      <c r="U32" s="22"/>
      <c r="V32" s="22"/>
      <c r="W32" s="22"/>
      <c r="X32" s="22"/>
      <c r="Y32" s="22" t="s">
        <v>320</v>
      </c>
      <c r="Z32" s="22" t="s">
        <v>284</v>
      </c>
      <c r="AA32" s="22" t="s">
        <v>306</v>
      </c>
    </row>
    <row r="33" spans="1:27" ht="25" customHeight="1">
      <c r="A33" s="20" t="s">
        <v>28</v>
      </c>
      <c r="B33" s="21" t="s">
        <v>147</v>
      </c>
      <c r="C33" s="22" t="s">
        <v>225</v>
      </c>
      <c r="D33" s="22">
        <v>2</v>
      </c>
      <c r="E33" s="22" t="s">
        <v>321</v>
      </c>
      <c r="F33" s="22" t="s">
        <v>44</v>
      </c>
      <c r="G33" s="22">
        <v>2013</v>
      </c>
      <c r="H33" s="22">
        <v>1</v>
      </c>
      <c r="I33" s="22">
        <v>1</v>
      </c>
      <c r="J33" s="22">
        <v>22</v>
      </c>
      <c r="K33" s="22">
        <v>3.4</v>
      </c>
      <c r="L33" s="22">
        <v>2.2999999999999998</v>
      </c>
      <c r="M33" s="22">
        <v>2.5</v>
      </c>
      <c r="N33" s="22"/>
      <c r="O33" s="22"/>
      <c r="P33" s="22">
        <v>28</v>
      </c>
      <c r="Q33" s="22">
        <v>11</v>
      </c>
      <c r="R33" s="22">
        <v>12</v>
      </c>
      <c r="S33" s="22">
        <v>39</v>
      </c>
      <c r="T33" s="22">
        <v>34</v>
      </c>
      <c r="U33" s="22"/>
      <c r="V33" s="22"/>
      <c r="W33" s="22"/>
      <c r="X33" s="22" t="s">
        <v>322</v>
      </c>
      <c r="Y33" s="22" t="s">
        <v>320</v>
      </c>
      <c r="Z33" s="22" t="s">
        <v>287</v>
      </c>
      <c r="AA33" s="22" t="s">
        <v>306</v>
      </c>
    </row>
    <row r="34" spans="1:27" ht="25" customHeight="1">
      <c r="A34" s="20" t="s">
        <v>28</v>
      </c>
      <c r="B34" s="21" t="s">
        <v>147</v>
      </c>
      <c r="C34" s="22" t="s">
        <v>225</v>
      </c>
      <c r="D34" s="22">
        <v>3</v>
      </c>
      <c r="E34" s="22" t="s">
        <v>323</v>
      </c>
      <c r="F34" s="22" t="s">
        <v>44</v>
      </c>
      <c r="G34" s="22">
        <v>2013</v>
      </c>
      <c r="H34" s="22">
        <v>1</v>
      </c>
      <c r="I34" s="22">
        <v>1</v>
      </c>
      <c r="J34" s="22">
        <v>20</v>
      </c>
      <c r="K34" s="22">
        <v>2.85</v>
      </c>
      <c r="L34" s="22">
        <v>2</v>
      </c>
      <c r="M34" s="22">
        <v>2.4</v>
      </c>
      <c r="N34" s="22"/>
      <c r="O34" s="22"/>
      <c r="P34" s="22">
        <v>14</v>
      </c>
      <c r="Q34" s="22">
        <v>25</v>
      </c>
      <c r="R34" s="22">
        <v>8</v>
      </c>
      <c r="S34" s="22">
        <v>13</v>
      </c>
      <c r="T34" s="22">
        <v>19</v>
      </c>
      <c r="U34" s="22"/>
      <c r="V34" s="22"/>
      <c r="W34" s="22"/>
      <c r="X34" s="22"/>
      <c r="Y34" s="22"/>
      <c r="Z34" s="22" t="s">
        <v>324</v>
      </c>
      <c r="AA34" s="22" t="s">
        <v>256</v>
      </c>
    </row>
    <row r="35" spans="1:27" ht="25" customHeight="1">
      <c r="A35" s="20" t="s">
        <v>28</v>
      </c>
      <c r="B35" s="20" t="s">
        <v>147</v>
      </c>
      <c r="C35" s="25" t="s">
        <v>157</v>
      </c>
      <c r="D35" s="25">
        <v>1</v>
      </c>
      <c r="E35" s="25" t="s">
        <v>325</v>
      </c>
      <c r="F35" s="25" t="s">
        <v>44</v>
      </c>
      <c r="G35" s="25">
        <v>2013</v>
      </c>
      <c r="H35" s="25">
        <v>1</v>
      </c>
      <c r="I35" s="25">
        <v>1</v>
      </c>
      <c r="J35" s="25">
        <v>18</v>
      </c>
      <c r="K35" s="25">
        <v>3.15</v>
      </c>
      <c r="L35" s="25">
        <v>1.8</v>
      </c>
      <c r="M35" s="25">
        <v>1.2</v>
      </c>
      <c r="N35" s="25"/>
      <c r="O35" s="25"/>
      <c r="P35" s="25">
        <v>12.5</v>
      </c>
      <c r="Q35" s="25">
        <v>6.5</v>
      </c>
      <c r="R35" s="25">
        <v>14</v>
      </c>
      <c r="S35" s="25">
        <v>4</v>
      </c>
      <c r="T35" s="25">
        <v>19</v>
      </c>
      <c r="U35" s="25"/>
      <c r="V35" s="25"/>
      <c r="W35" s="25"/>
      <c r="X35" s="25" t="s">
        <v>326</v>
      </c>
      <c r="Y35" s="25" t="s">
        <v>320</v>
      </c>
      <c r="Z35" s="25" t="s">
        <v>327</v>
      </c>
      <c r="AA35" s="25"/>
    </row>
    <row r="36" spans="1:27" ht="25" customHeight="1">
      <c r="A36" s="20" t="s">
        <v>28</v>
      </c>
      <c r="B36" s="20" t="s">
        <v>147</v>
      </c>
      <c r="C36" s="25" t="s">
        <v>157</v>
      </c>
      <c r="D36" s="25">
        <v>2</v>
      </c>
      <c r="E36" s="25" t="s">
        <v>328</v>
      </c>
      <c r="F36" s="25" t="s">
        <v>44</v>
      </c>
      <c r="G36" s="25">
        <v>2013</v>
      </c>
      <c r="H36" s="25">
        <v>1</v>
      </c>
      <c r="I36" s="25">
        <v>1</v>
      </c>
      <c r="J36" s="25">
        <v>14.5</v>
      </c>
      <c r="K36" s="25">
        <v>2.95</v>
      </c>
      <c r="L36" s="25">
        <v>1.2</v>
      </c>
      <c r="M36" s="25">
        <v>1.3</v>
      </c>
      <c r="N36" s="25"/>
      <c r="O36" s="25"/>
      <c r="P36" s="25">
        <v>20</v>
      </c>
      <c r="Q36" s="25">
        <v>8</v>
      </c>
      <c r="R36" s="25">
        <v>33</v>
      </c>
      <c r="S36" s="25">
        <v>23</v>
      </c>
      <c r="T36" s="25">
        <v>12.5</v>
      </c>
      <c r="U36" s="25"/>
      <c r="V36" s="25"/>
      <c r="W36" s="25"/>
      <c r="X36" s="25"/>
      <c r="Y36" s="25" t="s">
        <v>329</v>
      </c>
      <c r="Z36" s="25" t="s">
        <v>327</v>
      </c>
      <c r="AA36" s="25"/>
    </row>
    <row r="37" spans="1:27" ht="25" customHeight="1">
      <c r="A37" s="20" t="s">
        <v>28</v>
      </c>
      <c r="B37" s="20" t="s">
        <v>147</v>
      </c>
      <c r="C37" s="25" t="s">
        <v>157</v>
      </c>
      <c r="D37" s="25">
        <v>3</v>
      </c>
      <c r="E37" s="25" t="s">
        <v>330</v>
      </c>
      <c r="F37" s="25" t="s">
        <v>44</v>
      </c>
      <c r="G37" s="25">
        <v>2013</v>
      </c>
      <c r="H37" s="25">
        <v>1</v>
      </c>
      <c r="I37" s="25">
        <v>1</v>
      </c>
      <c r="J37" s="25">
        <v>13</v>
      </c>
      <c r="K37" s="25">
        <v>2.4</v>
      </c>
      <c r="L37" s="25">
        <v>0.9</v>
      </c>
      <c r="M37" s="25">
        <v>1</v>
      </c>
      <c r="N37" s="25"/>
      <c r="O37" s="25"/>
      <c r="P37" s="25">
        <v>11</v>
      </c>
      <c r="Q37" s="25">
        <v>11</v>
      </c>
      <c r="R37" s="25">
        <v>10</v>
      </c>
      <c r="S37" s="25">
        <v>27.5</v>
      </c>
      <c r="T37" s="25">
        <v>13.5</v>
      </c>
      <c r="U37" s="25"/>
      <c r="V37" s="25"/>
      <c r="W37" s="25"/>
      <c r="X37" s="25"/>
      <c r="Y37" s="25" t="s">
        <v>298</v>
      </c>
      <c r="Z37" s="25"/>
      <c r="AA37" s="25"/>
    </row>
    <row r="38" spans="1:27" s="26" customFormat="1" ht="25" customHeight="1">
      <c r="A38" s="26" t="s">
        <v>28</v>
      </c>
      <c r="B38" s="26" t="s">
        <v>147</v>
      </c>
      <c r="C38" s="26" t="s">
        <v>331</v>
      </c>
      <c r="D38" s="26">
        <v>1</v>
      </c>
      <c r="E38" s="26" t="s">
        <v>332</v>
      </c>
      <c r="F38" s="26" t="s">
        <v>44</v>
      </c>
      <c r="G38" s="26">
        <v>2013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Z38" s="26" t="s">
        <v>333</v>
      </c>
    </row>
    <row r="39" spans="1:27" ht="25" customHeight="1">
      <c r="A39" s="20" t="s">
        <v>28</v>
      </c>
      <c r="B39" s="21" t="s">
        <v>147</v>
      </c>
      <c r="C39" s="22" t="s">
        <v>331</v>
      </c>
      <c r="D39" s="22">
        <v>2</v>
      </c>
      <c r="E39" s="22" t="s">
        <v>334</v>
      </c>
      <c r="F39" s="22" t="s">
        <v>44</v>
      </c>
      <c r="G39" s="22">
        <v>2013</v>
      </c>
      <c r="H39" s="22">
        <v>1</v>
      </c>
      <c r="I39" s="22">
        <v>1</v>
      </c>
      <c r="J39" s="22">
        <v>22</v>
      </c>
      <c r="K39" s="22">
        <v>3.15</v>
      </c>
      <c r="L39" s="22">
        <v>1.7</v>
      </c>
      <c r="M39" s="22">
        <v>1.5</v>
      </c>
      <c r="N39" s="22"/>
      <c r="O39" s="22"/>
      <c r="P39" s="22">
        <v>28</v>
      </c>
      <c r="Q39" s="22">
        <v>12</v>
      </c>
      <c r="R39" s="22">
        <v>15</v>
      </c>
      <c r="S39" s="22">
        <v>12</v>
      </c>
      <c r="T39" s="22">
        <v>8</v>
      </c>
      <c r="U39" s="22"/>
      <c r="V39" s="22"/>
      <c r="W39" s="22"/>
      <c r="X39" s="22"/>
      <c r="Y39" s="22"/>
      <c r="Z39" s="22" t="s">
        <v>284</v>
      </c>
      <c r="AA39" s="22"/>
    </row>
    <row r="40" spans="1:27" ht="25" customHeight="1">
      <c r="A40" s="20" t="s">
        <v>28</v>
      </c>
      <c r="B40" s="21" t="s">
        <v>147</v>
      </c>
      <c r="C40" s="22" t="s">
        <v>331</v>
      </c>
      <c r="D40" s="22">
        <v>3</v>
      </c>
      <c r="E40" s="22" t="s">
        <v>335</v>
      </c>
      <c r="F40" s="22" t="s">
        <v>44</v>
      </c>
      <c r="G40" s="22">
        <v>2013</v>
      </c>
      <c r="H40" s="22">
        <v>1</v>
      </c>
      <c r="I40" s="22">
        <v>1</v>
      </c>
      <c r="J40" s="22">
        <v>19.5</v>
      </c>
      <c r="K40" s="22">
        <v>2.35</v>
      </c>
      <c r="L40" s="22">
        <v>1.4</v>
      </c>
      <c r="M40" s="22">
        <v>1.7</v>
      </c>
      <c r="N40" s="22"/>
      <c r="O40" s="22"/>
      <c r="P40" s="22">
        <v>10</v>
      </c>
      <c r="Q40" s="22">
        <v>8.5</v>
      </c>
      <c r="R40" s="22">
        <v>10</v>
      </c>
      <c r="S40" s="22">
        <v>9</v>
      </c>
      <c r="T40" s="22">
        <v>9</v>
      </c>
      <c r="U40" s="22"/>
      <c r="V40" s="22"/>
      <c r="W40" s="22"/>
      <c r="X40" s="22" t="s">
        <v>336</v>
      </c>
      <c r="Y40" s="22"/>
      <c r="Z40" s="22"/>
      <c r="AA40" s="22" t="s">
        <v>306</v>
      </c>
    </row>
    <row r="41" spans="1:27" ht="25" customHeight="1">
      <c r="A41" s="20" t="s">
        <v>28</v>
      </c>
      <c r="B41" s="20" t="s">
        <v>147</v>
      </c>
      <c r="C41" s="25" t="s">
        <v>237</v>
      </c>
      <c r="D41" s="25">
        <v>1</v>
      </c>
      <c r="E41" s="25" t="s">
        <v>337</v>
      </c>
      <c r="F41" s="25" t="s">
        <v>44</v>
      </c>
      <c r="G41" s="25">
        <v>2013</v>
      </c>
      <c r="H41" s="25">
        <v>1</v>
      </c>
      <c r="I41" s="25">
        <v>1</v>
      </c>
      <c r="J41" s="25">
        <v>15</v>
      </c>
      <c r="K41" s="25">
        <v>3.05</v>
      </c>
      <c r="L41" s="25">
        <v>1.6</v>
      </c>
      <c r="M41" s="25">
        <v>1.8</v>
      </c>
      <c r="N41" s="25"/>
      <c r="O41" s="25"/>
      <c r="P41" s="25">
        <v>14.5</v>
      </c>
      <c r="Q41" s="25">
        <v>13.5</v>
      </c>
      <c r="R41" s="25">
        <v>12</v>
      </c>
      <c r="S41" s="25">
        <v>43</v>
      </c>
      <c r="T41" s="25">
        <v>14</v>
      </c>
      <c r="U41" s="25"/>
      <c r="V41" s="25"/>
      <c r="W41" s="25"/>
      <c r="X41" s="25"/>
      <c r="Y41" s="25"/>
      <c r="Z41" s="25" t="s">
        <v>338</v>
      </c>
      <c r="AA41" s="25" t="s">
        <v>339</v>
      </c>
    </row>
    <row r="42" spans="1:27" ht="25" customHeight="1">
      <c r="A42" s="20" t="s">
        <v>28</v>
      </c>
      <c r="B42" s="20" t="s">
        <v>147</v>
      </c>
      <c r="C42" s="25" t="s">
        <v>237</v>
      </c>
      <c r="D42" s="25">
        <v>2</v>
      </c>
      <c r="E42" s="25" t="s">
        <v>340</v>
      </c>
      <c r="F42" s="25" t="s">
        <v>44</v>
      </c>
      <c r="G42" s="25">
        <v>2013</v>
      </c>
      <c r="H42" s="25">
        <v>1</v>
      </c>
      <c r="I42" s="25">
        <v>1</v>
      </c>
      <c r="J42" s="25">
        <v>13.5</v>
      </c>
      <c r="K42" s="25">
        <v>2.5499999999999998</v>
      </c>
      <c r="L42" s="25">
        <v>1.3</v>
      </c>
      <c r="M42" s="25">
        <v>1.5</v>
      </c>
      <c r="N42" s="25"/>
      <c r="O42" s="25"/>
      <c r="P42" s="25">
        <v>28</v>
      </c>
      <c r="Q42" s="25">
        <v>37</v>
      </c>
      <c r="R42" s="25">
        <v>40</v>
      </c>
      <c r="S42" s="25">
        <v>46</v>
      </c>
      <c r="T42" s="25">
        <v>28.5</v>
      </c>
      <c r="U42" s="25"/>
      <c r="V42" s="25"/>
      <c r="W42" s="25"/>
      <c r="X42" s="25"/>
      <c r="Y42" s="25" t="s">
        <v>341</v>
      </c>
      <c r="Z42" s="25" t="s">
        <v>342</v>
      </c>
      <c r="AA42" s="25" t="s">
        <v>343</v>
      </c>
    </row>
    <row r="43" spans="1:27" ht="25" customHeight="1">
      <c r="A43" s="20" t="s">
        <v>28</v>
      </c>
      <c r="B43" s="20" t="s">
        <v>147</v>
      </c>
      <c r="C43" s="25" t="s">
        <v>237</v>
      </c>
      <c r="D43" s="25">
        <v>3</v>
      </c>
      <c r="E43" s="25" t="s">
        <v>344</v>
      </c>
      <c r="F43" s="25" t="s">
        <v>44</v>
      </c>
      <c r="G43" s="25">
        <v>2013</v>
      </c>
      <c r="H43" s="25">
        <v>1</v>
      </c>
      <c r="I43" s="25">
        <v>1</v>
      </c>
      <c r="J43" s="25">
        <v>13.5</v>
      </c>
      <c r="K43" s="25">
        <v>2.5499999999999998</v>
      </c>
      <c r="L43" s="25">
        <v>1.4</v>
      </c>
      <c r="M43" s="25">
        <v>1.5</v>
      </c>
      <c r="N43" s="25"/>
      <c r="O43" s="25"/>
      <c r="P43" s="25">
        <v>28</v>
      </c>
      <c r="Q43" s="25">
        <v>22</v>
      </c>
      <c r="R43" s="25">
        <v>70</v>
      </c>
      <c r="S43" s="25">
        <v>46</v>
      </c>
      <c r="T43" s="25">
        <v>19</v>
      </c>
      <c r="U43" s="25"/>
      <c r="V43" s="25"/>
      <c r="W43" s="25"/>
      <c r="X43" s="25"/>
      <c r="Y43" s="25" t="s">
        <v>320</v>
      </c>
      <c r="Z43" s="25" t="s">
        <v>345</v>
      </c>
      <c r="AA43" s="25" t="s">
        <v>306</v>
      </c>
    </row>
    <row r="44" spans="1:27" ht="25" customHeight="1">
      <c r="A44" s="20" t="s">
        <v>28</v>
      </c>
      <c r="B44" s="21" t="s">
        <v>241</v>
      </c>
      <c r="C44" s="22" t="s">
        <v>242</v>
      </c>
      <c r="D44" s="22">
        <v>1</v>
      </c>
      <c r="E44" s="22" t="s">
        <v>346</v>
      </c>
      <c r="F44" s="22" t="s">
        <v>44</v>
      </c>
      <c r="G44" s="22">
        <v>2013</v>
      </c>
      <c r="H44" s="22">
        <v>1</v>
      </c>
      <c r="I44" s="22">
        <v>1</v>
      </c>
      <c r="J44" s="22">
        <v>28</v>
      </c>
      <c r="K44" s="22">
        <v>3.15</v>
      </c>
      <c r="L44" s="22">
        <v>3</v>
      </c>
      <c r="M44" s="22">
        <v>2.4</v>
      </c>
      <c r="N44" s="22">
        <v>18</v>
      </c>
      <c r="O44" s="22"/>
      <c r="P44" s="22">
        <v>9</v>
      </c>
      <c r="Q44" s="22">
        <v>6</v>
      </c>
      <c r="R44" s="22">
        <v>8</v>
      </c>
      <c r="S44" s="22">
        <v>7.5</v>
      </c>
      <c r="T44" s="22">
        <v>7</v>
      </c>
      <c r="U44" s="22"/>
      <c r="V44" s="22"/>
      <c r="W44" s="22"/>
      <c r="X44" s="22"/>
      <c r="Y44" s="22" t="s">
        <v>341</v>
      </c>
      <c r="Z44" s="22"/>
      <c r="AA44" s="22" t="s">
        <v>318</v>
      </c>
    </row>
    <row r="45" spans="1:27" s="26" customFormat="1" ht="25" customHeight="1">
      <c r="A45" s="26" t="s">
        <v>28</v>
      </c>
      <c r="B45" s="26" t="s">
        <v>241</v>
      </c>
      <c r="C45" s="26" t="s">
        <v>242</v>
      </c>
      <c r="D45" s="26">
        <v>2</v>
      </c>
      <c r="E45" s="26" t="s">
        <v>347</v>
      </c>
      <c r="F45" s="26" t="s">
        <v>44</v>
      </c>
      <c r="G45" s="26">
        <v>2013</v>
      </c>
      <c r="H45" s="26">
        <v>1</v>
      </c>
      <c r="I45" s="26">
        <v>0</v>
      </c>
      <c r="J45" s="26">
        <v>19</v>
      </c>
      <c r="K45" s="26">
        <v>2.6</v>
      </c>
      <c r="L45" s="26">
        <v>2.4</v>
      </c>
      <c r="M45" s="26">
        <v>2.4</v>
      </c>
      <c r="N45" s="26">
        <v>8</v>
      </c>
      <c r="P45" s="26">
        <v>6</v>
      </c>
      <c r="Q45" s="26">
        <v>15</v>
      </c>
      <c r="R45" s="26">
        <v>11</v>
      </c>
      <c r="S45" s="26">
        <v>7.5</v>
      </c>
      <c r="T45" s="26">
        <v>5</v>
      </c>
      <c r="Y45" s="26" t="s">
        <v>348</v>
      </c>
      <c r="Z45" s="26" t="s">
        <v>349</v>
      </c>
    </row>
    <row r="46" spans="1:27" s="26" customFormat="1" ht="25" customHeight="1">
      <c r="A46" s="26" t="s">
        <v>28</v>
      </c>
      <c r="B46" s="26" t="s">
        <v>241</v>
      </c>
      <c r="C46" s="26" t="s">
        <v>242</v>
      </c>
      <c r="D46" s="26">
        <v>3</v>
      </c>
      <c r="E46" s="26" t="s">
        <v>350</v>
      </c>
      <c r="F46" s="26" t="s">
        <v>44</v>
      </c>
      <c r="G46" s="26">
        <v>2013</v>
      </c>
      <c r="H46" s="26">
        <v>1</v>
      </c>
      <c r="I46" s="26">
        <v>0</v>
      </c>
      <c r="J46" s="26">
        <v>21</v>
      </c>
      <c r="K46" s="26">
        <v>3.2</v>
      </c>
      <c r="L46" s="26">
        <v>2.1</v>
      </c>
      <c r="M46" s="26">
        <v>2.1</v>
      </c>
      <c r="P46" s="26">
        <v>32</v>
      </c>
      <c r="Q46" s="26">
        <v>14</v>
      </c>
      <c r="R46" s="26">
        <v>31</v>
      </c>
      <c r="S46" s="26">
        <v>13</v>
      </c>
      <c r="T46" s="26">
        <v>48</v>
      </c>
      <c r="Y46" s="26" t="s">
        <v>348</v>
      </c>
      <c r="Z46" s="26" t="s">
        <v>349</v>
      </c>
    </row>
    <row r="47" spans="1:27" ht="25" customHeight="1">
      <c r="A47" s="20" t="s">
        <v>28</v>
      </c>
      <c r="B47" s="20" t="s">
        <v>241</v>
      </c>
      <c r="C47" s="25" t="s">
        <v>246</v>
      </c>
      <c r="D47" s="25">
        <v>1</v>
      </c>
      <c r="E47" s="25" t="s">
        <v>351</v>
      </c>
      <c r="F47" s="25" t="s">
        <v>44</v>
      </c>
      <c r="G47" s="25">
        <v>2013</v>
      </c>
      <c r="H47" s="25">
        <v>1</v>
      </c>
      <c r="I47" s="25">
        <v>1</v>
      </c>
      <c r="J47" s="25">
        <v>27</v>
      </c>
      <c r="K47" s="25">
        <v>4</v>
      </c>
      <c r="L47" s="25">
        <v>2.7</v>
      </c>
      <c r="M47" s="25">
        <v>2.7</v>
      </c>
      <c r="N47" s="25"/>
      <c r="O47" s="25"/>
      <c r="P47" s="25">
        <v>34</v>
      </c>
      <c r="Q47" s="25">
        <v>28</v>
      </c>
      <c r="R47" s="25">
        <v>13</v>
      </c>
      <c r="S47" s="25">
        <v>11</v>
      </c>
      <c r="T47" s="25">
        <v>18</v>
      </c>
      <c r="U47" s="25"/>
      <c r="V47" s="25"/>
      <c r="W47" s="25"/>
      <c r="X47" s="25" t="s">
        <v>352</v>
      </c>
      <c r="Y47" s="25"/>
      <c r="Z47" s="25" t="s">
        <v>284</v>
      </c>
      <c r="AA47" s="25" t="s">
        <v>353</v>
      </c>
    </row>
    <row r="48" spans="1:27" ht="25" customHeight="1">
      <c r="A48" s="20" t="s">
        <v>28</v>
      </c>
      <c r="B48" s="20" t="s">
        <v>241</v>
      </c>
      <c r="C48" s="25" t="s">
        <v>246</v>
      </c>
      <c r="D48" s="25">
        <v>2</v>
      </c>
      <c r="E48" s="25" t="s">
        <v>354</v>
      </c>
      <c r="F48" s="25" t="s">
        <v>44</v>
      </c>
      <c r="G48" s="25">
        <v>2013</v>
      </c>
      <c r="H48" s="25">
        <v>1</v>
      </c>
      <c r="I48" s="25">
        <v>1</v>
      </c>
      <c r="J48" s="25">
        <v>27</v>
      </c>
      <c r="K48" s="25">
        <v>4</v>
      </c>
      <c r="L48" s="25">
        <v>3</v>
      </c>
      <c r="M48" s="25">
        <v>2.7</v>
      </c>
      <c r="N48" s="25">
        <v>6</v>
      </c>
      <c r="O48" s="25"/>
      <c r="P48" s="25">
        <v>21</v>
      </c>
      <c r="Q48" s="25">
        <v>10</v>
      </c>
      <c r="R48" s="25">
        <v>15</v>
      </c>
      <c r="S48" s="25">
        <v>30</v>
      </c>
      <c r="T48" s="25">
        <v>45</v>
      </c>
      <c r="U48" s="25"/>
      <c r="V48" s="25"/>
      <c r="W48" s="25"/>
      <c r="X48" s="25" t="s">
        <v>355</v>
      </c>
      <c r="Y48" s="25"/>
      <c r="Z48" s="25"/>
      <c r="AA48" s="25" t="s">
        <v>356</v>
      </c>
    </row>
    <row r="49" spans="1:27" ht="25" customHeight="1">
      <c r="A49" s="20" t="s">
        <v>28</v>
      </c>
      <c r="B49" s="20" t="s">
        <v>241</v>
      </c>
      <c r="C49" s="25" t="s">
        <v>246</v>
      </c>
      <c r="D49" s="25">
        <v>3</v>
      </c>
      <c r="E49" s="25" t="s">
        <v>357</v>
      </c>
      <c r="F49" s="25" t="s">
        <v>44</v>
      </c>
      <c r="G49" s="25">
        <v>2013</v>
      </c>
      <c r="H49" s="25">
        <v>1</v>
      </c>
      <c r="I49" s="25">
        <v>1</v>
      </c>
      <c r="J49" s="25">
        <v>21</v>
      </c>
      <c r="K49" s="25">
        <v>3.45</v>
      </c>
      <c r="L49" s="25">
        <v>2.2000000000000002</v>
      </c>
      <c r="M49" s="25">
        <v>2</v>
      </c>
      <c r="N49" s="25"/>
      <c r="O49" s="25"/>
      <c r="P49" s="25">
        <v>36</v>
      </c>
      <c r="Q49" s="25">
        <v>29</v>
      </c>
      <c r="R49" s="25">
        <v>12</v>
      </c>
      <c r="S49" s="25">
        <v>26</v>
      </c>
      <c r="T49" s="25">
        <v>40</v>
      </c>
      <c r="U49" s="25"/>
      <c r="V49" s="25"/>
      <c r="W49" s="25"/>
      <c r="X49" s="25"/>
      <c r="Y49" s="25"/>
      <c r="Z49" s="25" t="s">
        <v>358</v>
      </c>
      <c r="AA49" s="25"/>
    </row>
    <row r="50" spans="1:27" s="26" customFormat="1" ht="25" customHeight="1">
      <c r="A50" s="26" t="s">
        <v>28</v>
      </c>
      <c r="B50" s="26" t="s">
        <v>241</v>
      </c>
      <c r="C50" s="26" t="s">
        <v>186</v>
      </c>
      <c r="D50" s="26">
        <v>1</v>
      </c>
      <c r="E50" s="26" t="s">
        <v>359</v>
      </c>
      <c r="F50" s="26" t="s">
        <v>44</v>
      </c>
      <c r="G50" s="26">
        <v>2013</v>
      </c>
      <c r="H50" s="26">
        <v>1</v>
      </c>
      <c r="I50" s="26">
        <v>0</v>
      </c>
      <c r="J50" s="26">
        <v>14.5</v>
      </c>
      <c r="K50" s="26">
        <v>3.2</v>
      </c>
      <c r="L50" s="26">
        <v>1.8</v>
      </c>
      <c r="M50" s="26">
        <v>2</v>
      </c>
      <c r="N50" s="26">
        <v>1</v>
      </c>
      <c r="P50" s="26">
        <v>29.5</v>
      </c>
      <c r="Q50" s="26">
        <v>26</v>
      </c>
      <c r="R50" s="26">
        <v>12</v>
      </c>
      <c r="S50" s="26">
        <v>12</v>
      </c>
      <c r="T50" s="26">
        <v>16</v>
      </c>
      <c r="Y50" s="26" t="s">
        <v>360</v>
      </c>
      <c r="Z50" s="26" t="s">
        <v>361</v>
      </c>
    </row>
    <row r="51" spans="1:27" s="26" customFormat="1" ht="25" customHeight="1">
      <c r="A51" s="26" t="s">
        <v>28</v>
      </c>
      <c r="B51" s="26" t="s">
        <v>241</v>
      </c>
      <c r="C51" s="26" t="s">
        <v>186</v>
      </c>
      <c r="D51" s="26">
        <v>2</v>
      </c>
      <c r="E51" s="26" t="s">
        <v>362</v>
      </c>
      <c r="F51" s="26" t="s">
        <v>44</v>
      </c>
      <c r="G51" s="26">
        <v>2013</v>
      </c>
      <c r="H51" s="26">
        <v>1</v>
      </c>
      <c r="I51" s="26">
        <v>0</v>
      </c>
      <c r="J51" s="26">
        <v>17</v>
      </c>
      <c r="K51" s="26">
        <v>3.6</v>
      </c>
      <c r="L51" s="26">
        <v>3.2</v>
      </c>
      <c r="M51" s="26">
        <v>2.5</v>
      </c>
      <c r="N51" s="26">
        <v>7</v>
      </c>
      <c r="P51" s="26">
        <v>70</v>
      </c>
      <c r="Q51" s="26">
        <v>29.5</v>
      </c>
      <c r="R51" s="26">
        <v>44</v>
      </c>
      <c r="S51" s="26">
        <v>56</v>
      </c>
      <c r="T51" s="26">
        <v>22</v>
      </c>
      <c r="Y51" s="26" t="s">
        <v>363</v>
      </c>
      <c r="Z51" s="26" t="s">
        <v>361</v>
      </c>
    </row>
    <row r="52" spans="1:27" s="26" customFormat="1" ht="25" customHeight="1">
      <c r="A52" s="26" t="s">
        <v>28</v>
      </c>
      <c r="B52" s="26" t="s">
        <v>241</v>
      </c>
      <c r="C52" s="26" t="s">
        <v>186</v>
      </c>
      <c r="D52" s="26">
        <v>3</v>
      </c>
      <c r="E52" s="26" t="s">
        <v>364</v>
      </c>
      <c r="F52" s="26" t="s">
        <v>44</v>
      </c>
      <c r="G52" s="26">
        <v>2013</v>
      </c>
      <c r="H52" s="26">
        <v>1</v>
      </c>
      <c r="I52" s="26">
        <v>0</v>
      </c>
      <c r="J52" s="26">
        <v>17</v>
      </c>
      <c r="K52" s="26">
        <v>3.2</v>
      </c>
      <c r="L52" s="26">
        <v>2.4</v>
      </c>
      <c r="M52" s="26">
        <v>3.2</v>
      </c>
      <c r="P52" s="26">
        <v>17</v>
      </c>
      <c r="Q52" s="26">
        <v>11</v>
      </c>
      <c r="R52" s="26">
        <v>28</v>
      </c>
      <c r="S52" s="26">
        <v>14</v>
      </c>
      <c r="T52" s="26">
        <v>8</v>
      </c>
      <c r="X52" s="26" t="s">
        <v>230</v>
      </c>
      <c r="Y52" s="26" t="s">
        <v>365</v>
      </c>
      <c r="Z52" s="26" t="s">
        <v>361</v>
      </c>
      <c r="AA52" s="26" t="s">
        <v>366</v>
      </c>
    </row>
    <row r="53" spans="1:27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3:27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3:27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3:27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3:27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3:27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3:27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3:27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3:27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3:27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3:27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3:27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3:27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3:27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3:27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3:27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3:27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3:27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Notes</vt:lpstr>
      <vt:lpstr>Summary info</vt:lpstr>
      <vt:lpstr>Bozeman map 2020</vt:lpstr>
      <vt:lpstr>Bozeman pheno study 2020 </vt:lpstr>
      <vt:lpstr>Bozeman data</vt:lpstr>
      <vt:lpstr>Colstrip map</vt:lpstr>
      <vt:lpstr>Colstrip data</vt:lpstr>
      <vt:lpstr>Columbia Falls map</vt:lpstr>
      <vt:lpstr>Columbia Falls data</vt:lpstr>
      <vt:lpstr>Helena</vt:lpstr>
      <vt:lpstr>Hinsdale map</vt:lpstr>
      <vt:lpstr>Hinsdale (Valley) data</vt:lpstr>
      <vt:lpstr>Lodge Pole map</vt:lpstr>
      <vt:lpstr>Lodge Pole data</vt:lpstr>
      <vt:lpstr>Power map</vt:lpstr>
      <vt:lpstr>Power data 2019</vt:lpstr>
      <vt:lpstr>Broadwater (Winston)</vt:lpstr>
      <vt:lpstr>Shelby map</vt:lpstr>
      <vt:lpstr>Shelby data</vt:lpstr>
      <vt:lpstr>Whitehall map</vt:lpstr>
      <vt:lpstr>Whitehall data</vt:lpstr>
      <vt:lpstr>Blank template</vt:lpstr>
      <vt:lpstr>'Bozeman map 2020'!Print_Area</vt:lpstr>
      <vt:lpstr>'Bozeman pheno study 2020 '!Print_Area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Leisso, Rachel</dc:creator>
  <dc:description/>
  <cp:lastModifiedBy>Microsoft Office User</cp:lastModifiedBy>
  <cp:revision>30</cp:revision>
  <cp:lastPrinted>2019-11-04T14:40:34Z</cp:lastPrinted>
  <dcterms:created xsi:type="dcterms:W3CDTF">2018-12-27T18:42:48Z</dcterms:created>
  <dcterms:modified xsi:type="dcterms:W3CDTF">2022-05-26T22:18:47Z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Montana State University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